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425" windowHeight="772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<sst xmlns="http://schemas.openxmlformats.org/spreadsheetml/2006/main" count="25" uniqueCount="24">
  <si>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</si>
  <si>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</si>
  <si>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</si>
  <si>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</si>
  <si>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</si>
  <si>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</si>
  <si>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</si>
  <si>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</si>
  <si>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</si>
  <si>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</si>
  <si>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</si>
  <si>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</si>
  <si>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кВТ/ч за квартал</t>
  </si>
  <si>
    <t>Потребление кВТ за месяц</t>
  </si>
  <si>
    <t>Номер квартала</t>
  </si>
  <si>
    <t>Среднемесячная плата</t>
  </si>
  <si>
    <t xml:space="preserve">Количество месяцев, за которые плата превышает среднемесячную </t>
  </si>
  <si>
    <t>Месяц</t>
  </si>
  <si>
    <t>Показания счетчика</t>
  </si>
  <si>
    <t>Оплата за квартал, руб</t>
  </si>
  <si>
    <t>ВСЕГО за год:</t>
  </si>
  <si>
    <t>Оплата выше среднемесячной</t>
  </si>
  <si>
    <t>Стоимость, кВТ/ч, руб</t>
  </si>
  <si>
    <t>Оплата за месяц,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</si>
</sst>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0.2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.25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 horizontal="right"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Ежемесячный расход электроэнергии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Лист2!$C$3:$C$14</c:f>
              <c:numCache/>
            </c:numRef>
          </c:val>
          <c:shape val="box"/>
        </c:ser>
        <c:shape val="box"/>
        <c:axId val="46149107"/>
        <c:axId val="12688780"/>
      </c:bar3DChart>
      <c:catAx>
        <c:axId val="46149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месяцы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688780"/>
        <c:crosses val="autoZero"/>
        <c:auto val="1"/>
        <c:lblOffset val="100"/>
        <c:noMultiLvlLbl val="0"/>
      </c:catAx>
      <c:valAx>
        <c:axId val="126887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кВт/ч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491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Распределение оплаты по кварталам</a:t>
            </a:r>
          </a:p>
        </c:rich>
      </c:tx>
      <c:layout>
        <c:manualLayout>
          <c:xMode val="factor"/>
          <c:yMode val="factor"/>
          <c:x val="-0.01025"/>
          <c:y val="0.02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17175"/>
          <c:w val="0.8405"/>
          <c:h val="0.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Лист2!$I$3:$I$6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0.2955</cdr:y>
    </cdr:from>
    <cdr:to>
      <cdr:x>0.2695</cdr:x>
      <cdr:y>0.33825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1334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4 квартал</a:t>
          </a:r>
        </a:p>
      </cdr:txBody>
    </cdr:sp>
  </cdr:relSizeAnchor>
  <cdr:relSizeAnchor xmlns:cdr="http://schemas.openxmlformats.org/drawingml/2006/chartDrawing">
    <cdr:from>
      <cdr:x>0.75625</cdr:x>
      <cdr:y>0.27525</cdr:y>
    </cdr:from>
    <cdr:to>
      <cdr:x>0.87825</cdr:x>
      <cdr:y>0.31825</cdr:y>
    </cdr:to>
    <cdr:sp>
      <cdr:nvSpPr>
        <cdr:cNvPr id="2" name="TextBox 2"/>
        <cdr:cNvSpPr txBox="1">
          <a:spLocks noChangeArrowheads="1"/>
        </cdr:cNvSpPr>
      </cdr:nvSpPr>
      <cdr:spPr>
        <a:xfrm>
          <a:off x="4067175" y="1057275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 квартал</a:t>
          </a:r>
        </a:p>
      </cdr:txBody>
    </cdr:sp>
  </cdr:relSizeAnchor>
  <cdr:relSizeAnchor xmlns:cdr="http://schemas.openxmlformats.org/drawingml/2006/chartDrawing">
    <cdr:from>
      <cdr:x>0.468</cdr:x>
      <cdr:y>0.808</cdr:y>
    </cdr:from>
    <cdr:to>
      <cdr:x>0.589</cdr:x>
      <cdr:y>0.851</cdr:y>
    </cdr:to>
    <cdr:sp>
      <cdr:nvSpPr>
        <cdr:cNvPr id="3" name="TextBox 3"/>
        <cdr:cNvSpPr txBox="1">
          <a:spLocks noChangeArrowheads="1"/>
        </cdr:cNvSpPr>
      </cdr:nvSpPr>
      <cdr:spPr>
        <a:xfrm>
          <a:off x="2514600" y="3114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2 квартал</a:t>
          </a:r>
        </a:p>
      </cdr:txBody>
    </cdr:sp>
  </cdr:relSizeAnchor>
  <cdr:relSizeAnchor xmlns:cdr="http://schemas.openxmlformats.org/drawingml/2006/chartDrawing">
    <cdr:from>
      <cdr:x>0.03875</cdr:x>
      <cdr:y>0.7275</cdr:y>
    </cdr:from>
    <cdr:to>
      <cdr:x>0.1595</cdr:x>
      <cdr:y>0.77025</cdr:y>
    </cdr:to>
    <cdr:sp>
      <cdr:nvSpPr>
        <cdr:cNvPr id="4" name="TextBox 4"/>
        <cdr:cNvSpPr txBox="1">
          <a:spLocks noChangeArrowheads="1"/>
        </cdr:cNvSpPr>
      </cdr:nvSpPr>
      <cdr:spPr>
        <a:xfrm>
          <a:off x="200025" y="2800350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3 квартал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47625</xdr:rowOff>
    </xdr:from>
    <xdr:to>
      <xdr:col>6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7625" y="6048375"/>
        <a:ext cx="68675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47625</xdr:rowOff>
    </xdr:from>
    <xdr:to>
      <xdr:col>12</xdr:col>
      <xdr:colOff>676275</xdr:colOff>
      <xdr:row>49</xdr:row>
      <xdr:rowOff>19050</xdr:rowOff>
    </xdr:to>
    <xdr:graphicFrame>
      <xdr:nvGraphicFramePr>
        <xdr:cNvPr id="2" name="Chart 4"/>
        <xdr:cNvGraphicFramePr/>
      </xdr:nvGraphicFramePr>
      <xdr:xfrm>
        <a:off x="6915150" y="6048375"/>
        <a:ext cx="53816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6">
      <selection activeCell="D12" sqref="D12"/>
    </sheetView>
  </sheetViews>
  <sheetFormatPr defaultColWidth="9.00390625" defaultRowHeight="12.75"/>
  <cols>
    <col min="1" max="1" width="21.625" style="0" customWidth="1"/>
    <col min="2" max="2" width="14.375" style="0" customWidth="1"/>
    <col min="3" max="3" width="17.00390625" style="0" customWidth="1"/>
    <col min="4" max="4" width="12.375" style="0" customWidth="1"/>
    <col min="5" max="5" width="11.375" style="0" customWidth="1"/>
    <col min="6" max="6" width="14.00390625" style="1" customWidth="1"/>
    <col min="7" max="7" width="10.75390625" style="0" customWidth="1"/>
    <col min="8" max="8" width="11.625" style="0" customWidth="1"/>
    <col min="9" max="9" width="12.375" style="0" customWidth="1"/>
  </cols>
  <sheetData>
    <row r="1" spans="1:9" ht="38.25">
      <c r="A1" s="2" t="s">
        <v>17</v>
      </c>
      <c r="B1" s="3" t="s">
        <v>18</v>
      </c>
      <c r="C1" s="3" t="s">
        <v>13</v>
      </c>
      <c r="D1" s="3" t="s">
        <v>22</v>
      </c>
      <c r="E1" s="3" t="s">
        <v>23</v>
      </c>
      <c r="F1" s="4" t="s">
        <v>21</v>
      </c>
      <c r="G1" s="3" t="s">
        <v>14</v>
      </c>
      <c r="H1" s="3" t="s">
        <v>12</v>
      </c>
      <c r="I1" s="5" t="s">
        <v>19</v>
      </c>
    </row>
    <row r="2" spans="1:9" ht="12.75">
      <c r="A2" s="6" t="s">
        <v>11</v>
      </c>
      <c r="B2" s="7">
        <v>6815</v>
      </c>
      <c r="C2" s="7"/>
      <c r="D2" s="7"/>
      <c r="E2" s="7"/>
      <c r="F2" s="8"/>
      <c r="G2" s="7"/>
      <c r="H2" s="7"/>
      <c r="I2" s="9"/>
    </row>
    <row r="3" spans="1:9" ht="12.75">
      <c r="A3" s="6" t="s">
        <v>0</v>
      </c>
      <c r="B3" s="7">
        <v>7032</v>
      </c>
      <c r="C3" s="7">
        <f>B3-B2</f>
        <v>217</v>
      </c>
      <c r="D3" s="7">
        <v>2.68</v>
      </c>
      <c r="E3" s="7">
        <f>(B3-B2)*$D$3</f>
        <v>581.5600000000001</v>
      </c>
      <c r="F3" s="8">
        <f>IF((E3&gt;$E$16),1,0)</f>
        <v>1</v>
      </c>
      <c r="G3" s="7">
        <v>1</v>
      </c>
      <c r="H3" s="7">
        <f>SUM(B3:B5)</f>
        <v>21363</v>
      </c>
      <c r="I3" s="9">
        <f>SUM(E3:E5)</f>
        <v>1122.92</v>
      </c>
    </row>
    <row r="4" spans="1:9" ht="12.75">
      <c r="A4" s="6" t="s">
        <v>1</v>
      </c>
      <c r="B4" s="7">
        <v>7097</v>
      </c>
      <c r="C4" s="7">
        <f>B4-B3</f>
        <v>65</v>
      </c>
      <c r="D4" s="7"/>
      <c r="E4" s="7">
        <f>(B4-B3)*$D$3</f>
        <v>174.20000000000002</v>
      </c>
      <c r="F4" s="8">
        <f>IF((E4&gt;$E$16),1,0)</f>
        <v>0</v>
      </c>
      <c r="G4" s="7">
        <v>2</v>
      </c>
      <c r="H4" s="7">
        <f>SUM(B6:B8)</f>
        <v>22096</v>
      </c>
      <c r="I4" s="9">
        <f>SUM(E6:E8)</f>
        <v>584.24</v>
      </c>
    </row>
    <row r="5" spans="1:9" ht="12.75">
      <c r="A5" s="6" t="s">
        <v>2</v>
      </c>
      <c r="B5" s="7">
        <v>7234</v>
      </c>
      <c r="C5" s="7">
        <f>B5-B4</f>
        <v>137</v>
      </c>
      <c r="D5" s="7"/>
      <c r="E5" s="7">
        <f>(B5-B4)*$D$3</f>
        <v>367.16</v>
      </c>
      <c r="F5" s="8">
        <f>IF((E5&gt;$E$16),1,0)</f>
        <v>1</v>
      </c>
      <c r="G5" s="7">
        <v>3</v>
      </c>
      <c r="H5" s="7">
        <f>SUM(B9:B11)</f>
        <v>22570</v>
      </c>
      <c r="I5" s="9">
        <f>SUM(E9:E11)</f>
        <v>396.64</v>
      </c>
    </row>
    <row r="6" spans="1:9" ht="12.75">
      <c r="A6" s="6" t="s">
        <v>3</v>
      </c>
      <c r="B6" s="7">
        <v>7300</v>
      </c>
      <c r="C6" s="7">
        <f>B6-B5</f>
        <v>66</v>
      </c>
      <c r="D6" s="7"/>
      <c r="E6" s="7">
        <f>(B6-B5)*$D$3</f>
        <v>176.88000000000002</v>
      </c>
      <c r="F6" s="8">
        <f>IF((E6&gt;$E$16),1,0)</f>
        <v>0</v>
      </c>
      <c r="G6" s="7">
        <v>4</v>
      </c>
      <c r="H6" s="7">
        <f>SUM(B12:B14)</f>
        <v>23264</v>
      </c>
      <c r="I6" s="9">
        <f>SUM(E12:E14)</f>
        <v>645.8800000000001</v>
      </c>
    </row>
    <row r="7" spans="1:9" ht="12.75">
      <c r="A7" s="6" t="s">
        <v>4</v>
      </c>
      <c r="B7" s="7">
        <v>7344</v>
      </c>
      <c r="C7" s="7">
        <f>B7-B6</f>
        <v>44</v>
      </c>
      <c r="D7" s="7"/>
      <c r="E7" s="7">
        <f>(B7-B6)*$D$3</f>
        <v>117.92</v>
      </c>
      <c r="F7" s="8">
        <f>IF((E7&gt;$E$16),1,0)</f>
        <v>0</v>
      </c>
      <c r="G7" s="7"/>
      <c r="H7" s="7"/>
      <c r="I7" s="9"/>
    </row>
    <row r="8" spans="1:9" ht="12.75">
      <c r="A8" s="6" t="s">
        <v>5</v>
      </c>
      <c r="B8" s="7">
        <v>7452</v>
      </c>
      <c r="C8" s="7">
        <f>B8-B7</f>
        <v>108</v>
      </c>
      <c r="D8" s="7"/>
      <c r="E8" s="7">
        <f>(B8-B7)*$D$3</f>
        <v>289.44</v>
      </c>
      <c r="F8" s="8">
        <f>IF((E8&gt;$E$16),1,0)</f>
        <v>1</v>
      </c>
      <c r="G8" s="7"/>
      <c r="H8" s="7"/>
      <c r="I8" s="9"/>
    </row>
    <row r="9" spans="1:9" ht="12.75">
      <c r="A9" s="6" t="s">
        <v>6</v>
      </c>
      <c r="B9" s="7">
        <v>7469</v>
      </c>
      <c r="C9" s="7">
        <f>B9-B8</f>
        <v>17</v>
      </c>
      <c r="D9" s="7"/>
      <c r="E9" s="7">
        <f>(B9-B8)*$D$3</f>
        <v>45.56</v>
      </c>
      <c r="F9" s="8">
        <f>IF((E9&gt;$E$16),1,0)</f>
        <v>0</v>
      </c>
      <c r="G9" s="7"/>
      <c r="H9" s="7"/>
      <c r="I9" s="9"/>
    </row>
    <row r="10" spans="1:9" ht="12.75">
      <c r="A10" s="6" t="s">
        <v>7</v>
      </c>
      <c r="B10" s="7">
        <v>7501</v>
      </c>
      <c r="C10" s="7">
        <f>B10-B9</f>
        <v>32</v>
      </c>
      <c r="D10" s="7"/>
      <c r="E10" s="7">
        <f>(B10-B9)*$D$3</f>
        <v>85.76</v>
      </c>
      <c r="F10" s="8">
        <f>IF((E10&gt;$E$16),1,0)</f>
        <v>0</v>
      </c>
      <c r="G10" s="7"/>
      <c r="H10" s="7"/>
      <c r="I10" s="9"/>
    </row>
    <row r="11" spans="1:9" ht="12.75">
      <c r="A11" s="6" t="s">
        <v>8</v>
      </c>
      <c r="B11" s="7">
        <v>7600</v>
      </c>
      <c r="C11" s="7">
        <f>B11-B10</f>
        <v>99</v>
      </c>
      <c r="D11" s="7"/>
      <c r="E11" s="7">
        <f>(B11-B10)*$D$3</f>
        <v>265.32</v>
      </c>
      <c r="F11" s="8">
        <f>IF((E11&gt;$E$16),1,0)</f>
        <v>1</v>
      </c>
      <c r="G11" s="7"/>
      <c r="H11" s="7"/>
      <c r="I11" s="9"/>
    </row>
    <row r="12" spans="1:9" ht="12.75">
      <c r="A12" s="6" t="s">
        <v>9</v>
      </c>
      <c r="B12" s="7">
        <v>7659</v>
      </c>
      <c r="C12" s="7">
        <f>B12-B11</f>
        <v>59</v>
      </c>
      <c r="D12" s="7"/>
      <c r="E12" s="7">
        <f>(B12-B11)*$D$3</f>
        <v>158.12</v>
      </c>
      <c r="F12" s="8">
        <f>IF((E12&gt;$E$16),1,0)</f>
        <v>0</v>
      </c>
      <c r="G12" s="7"/>
      <c r="H12" s="7"/>
      <c r="I12" s="9"/>
    </row>
    <row r="13" spans="1:9" ht="12.75">
      <c r="A13" s="6" t="s">
        <v>10</v>
      </c>
      <c r="B13" s="7">
        <v>7764</v>
      </c>
      <c r="C13" s="7">
        <f>B13-B12</f>
        <v>105</v>
      </c>
      <c r="D13" s="7"/>
      <c r="E13" s="7">
        <f>(B13-B12)*$D$3</f>
        <v>281.40000000000003</v>
      </c>
      <c r="F13" s="8">
        <f>IF((E13&gt;$E$16),1,0)</f>
        <v>1</v>
      </c>
      <c r="G13" s="7"/>
      <c r="H13" s="7"/>
      <c r="I13" s="9"/>
    </row>
    <row r="14" spans="1:9" ht="12.75">
      <c r="A14" s="6" t="s">
        <v>11</v>
      </c>
      <c r="B14" s="7">
        <v>7841</v>
      </c>
      <c r="C14" s="7">
        <f>B14-B13</f>
        <v>77</v>
      </c>
      <c r="D14" s="7"/>
      <c r="E14" s="7">
        <f>(B14-B13)*$D$3</f>
        <v>206.36</v>
      </c>
      <c r="F14" s="8">
        <f>IF((E14&gt;$E$16),1,0)</f>
        <v>0</v>
      </c>
      <c r="G14" s="7"/>
      <c r="H14" s="7"/>
      <c r="I14" s="9"/>
    </row>
    <row r="15" spans="1:9" ht="12.75">
      <c r="A15" s="6" t="s">
        <v>20</v>
      </c>
      <c r="B15" s="7"/>
      <c r="C15" s="7"/>
      <c r="D15" s="7"/>
      <c r="E15" s="7">
        <f>SUM(E3:E14)</f>
        <v>2749.6800000000003</v>
      </c>
      <c r="F15" s="8"/>
      <c r="G15" s="7"/>
      <c r="H15" s="7"/>
      <c r="I15" s="9"/>
    </row>
    <row r="16" spans="1:9" ht="12.75">
      <c r="A16" s="6" t="s">
        <v>15</v>
      </c>
      <c r="B16" s="7"/>
      <c r="C16" s="7"/>
      <c r="D16" s="7"/>
      <c r="E16" s="7">
        <f>AVERAGE(E3:E14)</f>
        <v>229.14000000000001</v>
      </c>
      <c r="F16" s="8"/>
      <c r="G16" s="7"/>
      <c r="H16" s="7"/>
      <c r="I16" s="9"/>
    </row>
    <row r="17" spans="1:9" ht="51.75" thickBot="1">
      <c r="A17" s="10" t="s">
        <v>16</v>
      </c>
      <c r="B17" s="11"/>
      <c r="C17" s="11"/>
      <c r="D17" s="11"/>
      <c r="E17" s="11"/>
      <c r="F17" s="12">
        <f>SUM(F3:F14)</f>
        <v>5</v>
      </c>
      <c r="G17" s="11"/>
      <c r="H17" s="11"/>
      <c r="I17" s="13"/>
    </row>
    <row r="18" ht="102" customHeight="1"/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B4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КОМП10</dc:creator>
  <cp:keywords/>
  <dc:description/>
  <cp:lastModifiedBy>КОМП10</cp:lastModifiedBy>
  <cp:lastPrinted>2011-02-19T07:23:36Z</cp:lastPrinted>
  <dcterms:created xsi:type="dcterms:W3CDTF">2010-10-12T06:38:40Z</dcterms:created>
  <dcterms:modified xsi:type="dcterms:W3CDTF">2011-02-19T07:35:50Z</dcterms:modified>
  <cp:category/>
  <cp:version/>
  <cp:contentType/>
  <cp:contentStatus/>
</cp:coreProperties>
</file>