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605" yWindow="15" windowWidth="19440" windowHeight="10065" activeTab="8"/>
  </bookViews>
  <sheets>
    <sheet name="6В" sheetId="4" r:id="rId1"/>
    <sheet name="9А" sheetId="1" r:id="rId2"/>
    <sheet name="9Б" sheetId="5" r:id="rId3"/>
    <sheet name="9В" sheetId="6" r:id="rId4"/>
    <sheet name="10А" sheetId="7" r:id="rId5"/>
    <sheet name="10Б" sheetId="8" r:id="rId6"/>
    <sheet name="11А" sheetId="9" r:id="rId7"/>
    <sheet name="11Б" sheetId="10" r:id="rId8"/>
    <sheet name="уровень" sheetId="3" r:id="rId9"/>
  </sheets>
  <definedNames>
    <definedName name="_xlnm.Print_Area" localSheetId="4">'10А'!$A$1:$AD$39</definedName>
    <definedName name="_xlnm.Print_Area" localSheetId="5">'10Б'!$A$1:$AD$39</definedName>
    <definedName name="_xlnm.Print_Area" localSheetId="6">'11А'!$A$1:$AD$39</definedName>
    <definedName name="_xlnm.Print_Area" localSheetId="7">'11Б'!$A$1:$AD$39</definedName>
    <definedName name="_xlnm.Print_Area" localSheetId="0">'6В'!$A$1:$AD$39</definedName>
    <definedName name="_xlnm.Print_Area" localSheetId="1">'9А'!$A$1:$AD$39</definedName>
    <definedName name="_xlnm.Print_Area" localSheetId="2">'9Б'!$A$1:$AD$39</definedName>
    <definedName name="_xlnm.Print_Area" localSheetId="3">'9В'!$A$1:$AD$39</definedName>
  </definedNames>
  <calcPr calcId="125725"/>
</workbook>
</file>

<file path=xl/calcChain.xml><?xml version="1.0" encoding="utf-8"?>
<calcChain xmlns="http://schemas.openxmlformats.org/spreadsheetml/2006/main">
  <c r="Z34" i="10"/>
  <c r="X34"/>
  <c r="V34"/>
  <c r="T34"/>
  <c r="R34"/>
  <c r="P34"/>
  <c r="N34"/>
  <c r="L34"/>
  <c r="J34"/>
  <c r="H34"/>
  <c r="F34"/>
  <c r="D34"/>
  <c r="Z33"/>
  <c r="X33"/>
  <c r="V33"/>
  <c r="T33"/>
  <c r="R33"/>
  <c r="P33"/>
  <c r="N33"/>
  <c r="L33"/>
  <c r="J33"/>
  <c r="H33"/>
  <c r="F33"/>
  <c r="D33"/>
  <c r="Z32"/>
  <c r="X32"/>
  <c r="V32"/>
  <c r="T32"/>
  <c r="R32"/>
  <c r="P32"/>
  <c r="N32"/>
  <c r="L32"/>
  <c r="J32"/>
  <c r="H32"/>
  <c r="F32"/>
  <c r="D32"/>
  <c r="Z34" i="9"/>
  <c r="X34"/>
  <c r="V34"/>
  <c r="T34"/>
  <c r="R34"/>
  <c r="P34"/>
  <c r="N34"/>
  <c r="L34"/>
  <c r="J34"/>
  <c r="H34"/>
  <c r="F34"/>
  <c r="D34"/>
  <c r="Z33"/>
  <c r="X33"/>
  <c r="V33"/>
  <c r="T33"/>
  <c r="R33"/>
  <c r="P33"/>
  <c r="N33"/>
  <c r="L33"/>
  <c r="J33"/>
  <c r="H33"/>
  <c r="F33"/>
  <c r="D33"/>
  <c r="Z32"/>
  <c r="X32"/>
  <c r="V32"/>
  <c r="T32"/>
  <c r="R32"/>
  <c r="P32"/>
  <c r="N32"/>
  <c r="L32"/>
  <c r="J32"/>
  <c r="H32"/>
  <c r="F32"/>
  <c r="D32"/>
  <c r="Z34" i="8"/>
  <c r="X34"/>
  <c r="V34"/>
  <c r="T34"/>
  <c r="R34"/>
  <c r="P34"/>
  <c r="N34"/>
  <c r="L34"/>
  <c r="J34"/>
  <c r="H34"/>
  <c r="F34"/>
  <c r="D34"/>
  <c r="Z33"/>
  <c r="X33"/>
  <c r="V33"/>
  <c r="T33"/>
  <c r="R33"/>
  <c r="P33"/>
  <c r="N33"/>
  <c r="L33"/>
  <c r="J33"/>
  <c r="H33"/>
  <c r="F33"/>
  <c r="AB33" s="1"/>
  <c r="E11" i="3" s="1"/>
  <c r="D33" i="8"/>
  <c r="Z32"/>
  <c r="X32"/>
  <c r="V32"/>
  <c r="T32"/>
  <c r="R32"/>
  <c r="P32"/>
  <c r="N32"/>
  <c r="L32"/>
  <c r="J32"/>
  <c r="H32"/>
  <c r="F32"/>
  <c r="AB32" s="1"/>
  <c r="C11" i="3" s="1"/>
  <c r="D32" i="8"/>
  <c r="Z34" i="7"/>
  <c r="X34"/>
  <c r="V34"/>
  <c r="T34"/>
  <c r="R34"/>
  <c r="P34"/>
  <c r="N34"/>
  <c r="L34"/>
  <c r="J34"/>
  <c r="H34"/>
  <c r="F34"/>
  <c r="AB34" s="1"/>
  <c r="G10" i="3" s="1"/>
  <c r="D34" i="7"/>
  <c r="Z33"/>
  <c r="X33"/>
  <c r="V33"/>
  <c r="T33"/>
  <c r="R33"/>
  <c r="P33"/>
  <c r="N33"/>
  <c r="L33"/>
  <c r="J33"/>
  <c r="H33"/>
  <c r="F33"/>
  <c r="D33"/>
  <c r="Z32"/>
  <c r="X32"/>
  <c r="V32"/>
  <c r="T32"/>
  <c r="R32"/>
  <c r="P32"/>
  <c r="N32"/>
  <c r="L32"/>
  <c r="J32"/>
  <c r="H32"/>
  <c r="F32"/>
  <c r="D32"/>
  <c r="Z34" i="6"/>
  <c r="X34"/>
  <c r="V34"/>
  <c r="T34"/>
  <c r="R34"/>
  <c r="P34"/>
  <c r="N34"/>
  <c r="L34"/>
  <c r="J34"/>
  <c r="H34"/>
  <c r="F34"/>
  <c r="AB34" s="1"/>
  <c r="G9" i="3" s="1"/>
  <c r="D34" i="6"/>
  <c r="Z33"/>
  <c r="X33"/>
  <c r="V33"/>
  <c r="T33"/>
  <c r="R33"/>
  <c r="P33"/>
  <c r="N33"/>
  <c r="L33"/>
  <c r="J33"/>
  <c r="H33"/>
  <c r="F33"/>
  <c r="AB33" s="1"/>
  <c r="E9" i="3" s="1"/>
  <c r="D33" i="6"/>
  <c r="Z32"/>
  <c r="X32"/>
  <c r="V32"/>
  <c r="T32"/>
  <c r="R32"/>
  <c r="P32"/>
  <c r="N32"/>
  <c r="L32"/>
  <c r="J32"/>
  <c r="H32"/>
  <c r="F32"/>
  <c r="AB32" s="1"/>
  <c r="C9" i="3" s="1"/>
  <c r="D32" i="6"/>
  <c r="Z34" i="5"/>
  <c r="X34"/>
  <c r="V34"/>
  <c r="T34"/>
  <c r="R34"/>
  <c r="P34"/>
  <c r="N34"/>
  <c r="L34"/>
  <c r="J34"/>
  <c r="H34"/>
  <c r="F34"/>
  <c r="D34"/>
  <c r="Z33"/>
  <c r="X33"/>
  <c r="V33"/>
  <c r="T33"/>
  <c r="R33"/>
  <c r="P33"/>
  <c r="N33"/>
  <c r="L33"/>
  <c r="J33"/>
  <c r="H33"/>
  <c r="F33"/>
  <c r="D33"/>
  <c r="Z32"/>
  <c r="X32"/>
  <c r="V32"/>
  <c r="T32"/>
  <c r="R32"/>
  <c r="P32"/>
  <c r="N32"/>
  <c r="L32"/>
  <c r="J32"/>
  <c r="H32"/>
  <c r="F32"/>
  <c r="D32"/>
  <c r="Z34" i="1"/>
  <c r="X34"/>
  <c r="V34"/>
  <c r="T34"/>
  <c r="R34"/>
  <c r="P34"/>
  <c r="N34"/>
  <c r="L34"/>
  <c r="J34"/>
  <c r="H34"/>
  <c r="F34"/>
  <c r="D34"/>
  <c r="Z33"/>
  <c r="X33"/>
  <c r="V33"/>
  <c r="T33"/>
  <c r="R33"/>
  <c r="P33"/>
  <c r="N33"/>
  <c r="L33"/>
  <c r="J33"/>
  <c r="H33"/>
  <c r="F33"/>
  <c r="D33"/>
  <c r="Z32"/>
  <c r="X32"/>
  <c r="V32"/>
  <c r="T32"/>
  <c r="R32"/>
  <c r="P32"/>
  <c r="N32"/>
  <c r="L32"/>
  <c r="J32"/>
  <c r="H32"/>
  <c r="F32"/>
  <c r="AB32" s="1"/>
  <c r="C7" i="3" s="1"/>
  <c r="D32" i="1"/>
  <c r="AD31" i="5"/>
  <c r="AC31"/>
  <c r="AD30"/>
  <c r="AC30"/>
  <c r="AD29"/>
  <c r="AC29"/>
  <c r="AD28"/>
  <c r="AC28"/>
  <c r="AD31" i="1"/>
  <c r="AC31"/>
  <c r="Z32" i="4"/>
  <c r="X32"/>
  <c r="V32"/>
  <c r="T32"/>
  <c r="R32"/>
  <c r="P32"/>
  <c r="N32"/>
  <c r="L32"/>
  <c r="J32"/>
  <c r="H32"/>
  <c r="F32"/>
  <c r="AB32" s="1"/>
  <c r="C6" i="3" s="1"/>
  <c r="D32" i="4"/>
  <c r="Z34"/>
  <c r="X34"/>
  <c r="V34"/>
  <c r="T34"/>
  <c r="R34"/>
  <c r="P34"/>
  <c r="N34"/>
  <c r="L34"/>
  <c r="J34"/>
  <c r="H34"/>
  <c r="F34"/>
  <c r="AB34" s="1"/>
  <c r="G6" i="3" s="1"/>
  <c r="D34" i="4"/>
  <c r="Z33"/>
  <c r="X33"/>
  <c r="V33"/>
  <c r="T33"/>
  <c r="R33"/>
  <c r="P33"/>
  <c r="N33"/>
  <c r="L33"/>
  <c r="J33"/>
  <c r="H33"/>
  <c r="AA33" s="1"/>
  <c r="D6" i="3" s="1"/>
  <c r="F33" i="4"/>
  <c r="AB33" s="1"/>
  <c r="E6" i="3" s="1"/>
  <c r="D33" i="4"/>
  <c r="AA34" l="1"/>
  <c r="F6" i="3" s="1"/>
  <c r="AA32" i="4"/>
  <c r="B6" i="3" s="1"/>
  <c r="AB34" i="8"/>
  <c r="G11" i="3" s="1"/>
  <c r="AA32" i="1"/>
  <c r="B7" i="3" s="1"/>
  <c r="AA33" i="1"/>
  <c r="D7" i="3" s="1"/>
  <c r="AA34" i="1"/>
  <c r="F7" i="3" s="1"/>
  <c r="AA34" i="5"/>
  <c r="F8" i="3" s="1"/>
  <c r="AA32" i="6"/>
  <c r="B9" i="3" s="1"/>
  <c r="AA33" i="6"/>
  <c r="D9" i="3" s="1"/>
  <c r="AA34" i="6"/>
  <c r="F9" i="3" s="1"/>
  <c r="AA32" i="7"/>
  <c r="B10" i="3" s="1"/>
  <c r="AA33" i="7"/>
  <c r="D10" i="3" s="1"/>
  <c r="AA34" i="7"/>
  <c r="F10" i="3" s="1"/>
  <c r="AA32" i="8"/>
  <c r="B11" i="3" s="1"/>
  <c r="AA33" i="8"/>
  <c r="D11" i="3" s="1"/>
  <c r="AA34" i="8"/>
  <c r="F11" i="3" s="1"/>
  <c r="AA32" i="10"/>
  <c r="B13" i="3" s="1"/>
  <c r="AA33" i="10"/>
  <c r="D13" i="3" s="1"/>
  <c r="AA34" i="10"/>
  <c r="F13" i="3" s="1"/>
  <c r="AB32" i="10"/>
  <c r="C13" i="3" s="1"/>
  <c r="AB33" i="10"/>
  <c r="E13" i="3" s="1"/>
  <c r="AB34" i="10"/>
  <c r="G13" i="3" s="1"/>
  <c r="AA32" i="9"/>
  <c r="B12" i="3" s="1"/>
  <c r="AA33" i="9"/>
  <c r="D12" i="3" s="1"/>
  <c r="AA34" i="9"/>
  <c r="F12" i="3" s="1"/>
  <c r="AB32" i="9"/>
  <c r="C12" i="3" s="1"/>
  <c r="AB33" i="9"/>
  <c r="E12" i="3" s="1"/>
  <c r="AB34" i="9"/>
  <c r="G12" i="3" s="1"/>
  <c r="AB33" i="7"/>
  <c r="E10" i="3" s="1"/>
  <c r="AB32" i="7"/>
  <c r="C10" i="3" s="1"/>
  <c r="AA32" i="5"/>
  <c r="B8" i="3" s="1"/>
  <c r="AA33" i="5"/>
  <c r="D8" i="3" s="1"/>
  <c r="AB32" i="5"/>
  <c r="C8" i="3" s="1"/>
  <c r="AB33" i="5"/>
  <c r="E8" i="3" s="1"/>
  <c r="AB34" i="5"/>
  <c r="G8" i="3" s="1"/>
  <c r="AB33" i="1"/>
  <c r="E7" i="3" s="1"/>
  <c r="AB34" i="1"/>
  <c r="G7" i="3" s="1"/>
  <c r="B19" l="1"/>
  <c r="F19"/>
  <c r="C19"/>
  <c r="G19"/>
  <c r="D19"/>
  <c r="E19"/>
  <c r="Z35" i="10"/>
  <c r="X35"/>
  <c r="V35"/>
  <c r="T35"/>
  <c r="R35"/>
  <c r="P35"/>
  <c r="N35"/>
  <c r="L35"/>
  <c r="J35"/>
  <c r="H35"/>
  <c r="F35"/>
  <c r="D35"/>
  <c r="AR31"/>
  <c r="AQ31"/>
  <c r="AP31"/>
  <c r="AO31"/>
  <c r="AN31"/>
  <c r="AM31"/>
  <c r="AK31"/>
  <c r="AJ31"/>
  <c r="AI31"/>
  <c r="AH31"/>
  <c r="AG31"/>
  <c r="AF31"/>
  <c r="AR30"/>
  <c r="AQ30"/>
  <c r="AP30"/>
  <c r="AO30"/>
  <c r="AL30" s="1"/>
  <c r="AB30" s="1"/>
  <c r="AD30" s="1"/>
  <c r="AN30"/>
  <c r="AM30"/>
  <c r="AK30"/>
  <c r="AJ30"/>
  <c r="AI30"/>
  <c r="AH30"/>
  <c r="AG30"/>
  <c r="AF30"/>
  <c r="AR29"/>
  <c r="AQ29"/>
  <c r="AP29"/>
  <c r="AO29"/>
  <c r="AN29"/>
  <c r="AM29"/>
  <c r="AK29"/>
  <c r="AJ29"/>
  <c r="AI29"/>
  <c r="AH29"/>
  <c r="AG29"/>
  <c r="AF29"/>
  <c r="AR28"/>
  <c r="AQ28"/>
  <c r="AP28"/>
  <c r="AO28"/>
  <c r="AN28"/>
  <c r="AM28"/>
  <c r="AK28"/>
  <c r="AJ28"/>
  <c r="AI28"/>
  <c r="AH28"/>
  <c r="AG28"/>
  <c r="AF28"/>
  <c r="AR27"/>
  <c r="AQ27"/>
  <c r="AP27"/>
  <c r="AO27"/>
  <c r="AN27"/>
  <c r="AM27"/>
  <c r="AK27"/>
  <c r="AJ27"/>
  <c r="AI27"/>
  <c r="AH27"/>
  <c r="AG27"/>
  <c r="AE27" s="1"/>
  <c r="AA27" s="1"/>
  <c r="AC27" s="1"/>
  <c r="AF27"/>
  <c r="AR26"/>
  <c r="AQ26"/>
  <c r="AP26"/>
  <c r="AO26"/>
  <c r="AN26"/>
  <c r="AM26"/>
  <c r="AK26"/>
  <c r="AJ26"/>
  <c r="AI26"/>
  <c r="AH26"/>
  <c r="AG26"/>
  <c r="AF26"/>
  <c r="AR25"/>
  <c r="AQ25"/>
  <c r="AP25"/>
  <c r="AO25"/>
  <c r="AN25"/>
  <c r="AM25"/>
  <c r="AK25"/>
  <c r="AJ25"/>
  <c r="AI25"/>
  <c r="AH25"/>
  <c r="AG25"/>
  <c r="AF25"/>
  <c r="AR24"/>
  <c r="AQ24"/>
  <c r="AP24"/>
  <c r="AO24"/>
  <c r="AN24"/>
  <c r="AM24"/>
  <c r="AK24"/>
  <c r="AJ24"/>
  <c r="AI24"/>
  <c r="AH24"/>
  <c r="AG24"/>
  <c r="AF24"/>
  <c r="AR23"/>
  <c r="AQ23"/>
  <c r="AP23"/>
  <c r="AO23"/>
  <c r="AN23"/>
  <c r="AM23"/>
  <c r="AK23"/>
  <c r="AJ23"/>
  <c r="AI23"/>
  <c r="AH23"/>
  <c r="AG23"/>
  <c r="AF23"/>
  <c r="AR22"/>
  <c r="AQ22"/>
  <c r="AP22"/>
  <c r="AO22"/>
  <c r="AN22"/>
  <c r="AM22"/>
  <c r="AK22"/>
  <c r="AJ22"/>
  <c r="AI22"/>
  <c r="AH22"/>
  <c r="AG22"/>
  <c r="AF22"/>
  <c r="AR21"/>
  <c r="AQ21"/>
  <c r="AP21"/>
  <c r="AO21"/>
  <c r="AN21"/>
  <c r="AM21"/>
  <c r="AK21"/>
  <c r="AJ21"/>
  <c r="AI21"/>
  <c r="AH21"/>
  <c r="AG21"/>
  <c r="AF21"/>
  <c r="AR20"/>
  <c r="AQ20"/>
  <c r="AP20"/>
  <c r="AO20"/>
  <c r="AN20"/>
  <c r="AM20"/>
  <c r="AK20"/>
  <c r="AJ20"/>
  <c r="AI20"/>
  <c r="AH20"/>
  <c r="AG20"/>
  <c r="AF20"/>
  <c r="AR19"/>
  <c r="AQ19"/>
  <c r="AP19"/>
  <c r="AO19"/>
  <c r="AN19"/>
  <c r="AM19"/>
  <c r="AK19"/>
  <c r="AJ19"/>
  <c r="AI19"/>
  <c r="AH19"/>
  <c r="AG19"/>
  <c r="AF19"/>
  <c r="AR18"/>
  <c r="AQ18"/>
  <c r="AP18"/>
  <c r="AO18"/>
  <c r="AN18"/>
  <c r="AM18"/>
  <c r="AK18"/>
  <c r="AJ18"/>
  <c r="AI18"/>
  <c r="AH18"/>
  <c r="AG18"/>
  <c r="AF18"/>
  <c r="AR17"/>
  <c r="AQ17"/>
  <c r="AP17"/>
  <c r="AO17"/>
  <c r="AN17"/>
  <c r="AM17"/>
  <c r="AK17"/>
  <c r="AJ17"/>
  <c r="AI17"/>
  <c r="AH17"/>
  <c r="AG17"/>
  <c r="AF17"/>
  <c r="AR16"/>
  <c r="AQ16"/>
  <c r="AP16"/>
  <c r="AO16"/>
  <c r="AN16"/>
  <c r="AM16"/>
  <c r="AK16"/>
  <c r="AJ16"/>
  <c r="AI16"/>
  <c r="AH16"/>
  <c r="AG16"/>
  <c r="AF16"/>
  <c r="AR15"/>
  <c r="AQ15"/>
  <c r="AP15"/>
  <c r="AO15"/>
  <c r="AN15"/>
  <c r="AM15"/>
  <c r="AK15"/>
  <c r="AJ15"/>
  <c r="AI15"/>
  <c r="AH15"/>
  <c r="AG15"/>
  <c r="AF15"/>
  <c r="AR14"/>
  <c r="AQ14"/>
  <c r="AP14"/>
  <c r="AO14"/>
  <c r="AN14"/>
  <c r="AM14"/>
  <c r="AK14"/>
  <c r="AJ14"/>
  <c r="AI14"/>
  <c r="AH14"/>
  <c r="AG14"/>
  <c r="AF14"/>
  <c r="AR13"/>
  <c r="AQ13"/>
  <c r="AP13"/>
  <c r="AO13"/>
  <c r="AN13"/>
  <c r="AM13"/>
  <c r="AK13"/>
  <c r="AJ13"/>
  <c r="AI13"/>
  <c r="AH13"/>
  <c r="AG13"/>
  <c r="AF13"/>
  <c r="AR12"/>
  <c r="AQ12"/>
  <c r="AP12"/>
  <c r="AO12"/>
  <c r="AN12"/>
  <c r="AM12"/>
  <c r="AK12"/>
  <c r="AJ12"/>
  <c r="AI12"/>
  <c r="AH12"/>
  <c r="AG12"/>
  <c r="AF12"/>
  <c r="AR11"/>
  <c r="AQ11"/>
  <c r="AP11"/>
  <c r="AO11"/>
  <c r="AN11"/>
  <c r="AM11"/>
  <c r="AK11"/>
  <c r="AJ11"/>
  <c r="AI11"/>
  <c r="AH11"/>
  <c r="AG11"/>
  <c r="AF11"/>
  <c r="AR10"/>
  <c r="AQ10"/>
  <c r="AP10"/>
  <c r="AO10"/>
  <c r="AN10"/>
  <c r="AM10"/>
  <c r="AK10"/>
  <c r="AJ10"/>
  <c r="AI10"/>
  <c r="AH10"/>
  <c r="AG10"/>
  <c r="AF10"/>
  <c r="AR9"/>
  <c r="AQ9"/>
  <c r="AP9"/>
  <c r="AO9"/>
  <c r="AN9"/>
  <c r="AM9"/>
  <c r="AK9"/>
  <c r="AJ9"/>
  <c r="AI9"/>
  <c r="AH9"/>
  <c r="AG9"/>
  <c r="AF9"/>
  <c r="AR8"/>
  <c r="AQ8"/>
  <c r="AP8"/>
  <c r="AO8"/>
  <c r="AN8"/>
  <c r="AM8"/>
  <c r="AK8"/>
  <c r="AJ8"/>
  <c r="AI8"/>
  <c r="AH8"/>
  <c r="AG8"/>
  <c r="AF8"/>
  <c r="AR7"/>
  <c r="AQ7"/>
  <c r="AP7"/>
  <c r="AO7"/>
  <c r="AN7"/>
  <c r="AM7"/>
  <c r="AK7"/>
  <c r="AJ7"/>
  <c r="AI7"/>
  <c r="AH7"/>
  <c r="AG7"/>
  <c r="AF7"/>
  <c r="Z35" i="9"/>
  <c r="X35"/>
  <c r="V35"/>
  <c r="T35"/>
  <c r="R35"/>
  <c r="P35"/>
  <c r="N35"/>
  <c r="L35"/>
  <c r="J35"/>
  <c r="H35"/>
  <c r="F35"/>
  <c r="D35"/>
  <c r="AR31"/>
  <c r="AQ31"/>
  <c r="AP31"/>
  <c r="AO31"/>
  <c r="AN31"/>
  <c r="AM31"/>
  <c r="AK31"/>
  <c r="AJ31"/>
  <c r="AI31"/>
  <c r="AH31"/>
  <c r="AG31"/>
  <c r="AF31"/>
  <c r="AR30"/>
  <c r="AQ30"/>
  <c r="AP30"/>
  <c r="AO30"/>
  <c r="AN30"/>
  <c r="AM30"/>
  <c r="AK30"/>
  <c r="AJ30"/>
  <c r="AI30"/>
  <c r="AH30"/>
  <c r="AG30"/>
  <c r="AF30"/>
  <c r="AR29"/>
  <c r="AQ29"/>
  <c r="AP29"/>
  <c r="AO29"/>
  <c r="AN29"/>
  <c r="AM29"/>
  <c r="AK29"/>
  <c r="AJ29"/>
  <c r="AI29"/>
  <c r="AH29"/>
  <c r="AG29"/>
  <c r="AF29"/>
  <c r="AR28"/>
  <c r="AQ28"/>
  <c r="AP28"/>
  <c r="AO28"/>
  <c r="AN28"/>
  <c r="AM28"/>
  <c r="AK28"/>
  <c r="AJ28"/>
  <c r="AI28"/>
  <c r="AH28"/>
  <c r="AG28"/>
  <c r="AF28"/>
  <c r="AR27"/>
  <c r="AQ27"/>
  <c r="AP27"/>
  <c r="AO27"/>
  <c r="AN27"/>
  <c r="AM27"/>
  <c r="AK27"/>
  <c r="AJ27"/>
  <c r="AI27"/>
  <c r="AH27"/>
  <c r="AG27"/>
  <c r="AF27"/>
  <c r="AR26"/>
  <c r="AQ26"/>
  <c r="AP26"/>
  <c r="AO26"/>
  <c r="AN26"/>
  <c r="AM26"/>
  <c r="AK26"/>
  <c r="AJ26"/>
  <c r="AI26"/>
  <c r="AH26"/>
  <c r="AG26"/>
  <c r="AF26"/>
  <c r="AR25"/>
  <c r="AQ25"/>
  <c r="AP25"/>
  <c r="AO25"/>
  <c r="AN25"/>
  <c r="AM25"/>
  <c r="AK25"/>
  <c r="AJ25"/>
  <c r="AI25"/>
  <c r="AH25"/>
  <c r="AG25"/>
  <c r="AF25"/>
  <c r="AR24"/>
  <c r="AQ24"/>
  <c r="AP24"/>
  <c r="AO24"/>
  <c r="AN24"/>
  <c r="AM24"/>
  <c r="AK24"/>
  <c r="AJ24"/>
  <c r="AI24"/>
  <c r="AH24"/>
  <c r="AG24"/>
  <c r="AF24"/>
  <c r="AR23"/>
  <c r="AQ23"/>
  <c r="AP23"/>
  <c r="AO23"/>
  <c r="AN23"/>
  <c r="AM23"/>
  <c r="AK23"/>
  <c r="AJ23"/>
  <c r="AI23"/>
  <c r="AH23"/>
  <c r="AG23"/>
  <c r="AF23"/>
  <c r="AR22"/>
  <c r="AQ22"/>
  <c r="AP22"/>
  <c r="AO22"/>
  <c r="AN22"/>
  <c r="AM22"/>
  <c r="AK22"/>
  <c r="AJ22"/>
  <c r="AI22"/>
  <c r="AH22"/>
  <c r="AG22"/>
  <c r="AF22"/>
  <c r="AR21"/>
  <c r="AQ21"/>
  <c r="AP21"/>
  <c r="AO21"/>
  <c r="AN21"/>
  <c r="AM21"/>
  <c r="AK21"/>
  <c r="AJ21"/>
  <c r="AI21"/>
  <c r="AH21"/>
  <c r="AG21"/>
  <c r="AF21"/>
  <c r="AR20"/>
  <c r="AQ20"/>
  <c r="AP20"/>
  <c r="AO20"/>
  <c r="AN20"/>
  <c r="AM20"/>
  <c r="AK20"/>
  <c r="AJ20"/>
  <c r="AI20"/>
  <c r="AH20"/>
  <c r="AG20"/>
  <c r="AF20"/>
  <c r="AR19"/>
  <c r="AQ19"/>
  <c r="AP19"/>
  <c r="AO19"/>
  <c r="AN19"/>
  <c r="AM19"/>
  <c r="AK19"/>
  <c r="AJ19"/>
  <c r="AI19"/>
  <c r="AH19"/>
  <c r="AG19"/>
  <c r="AF19"/>
  <c r="AR18"/>
  <c r="AQ18"/>
  <c r="AP18"/>
  <c r="AO18"/>
  <c r="AN18"/>
  <c r="AM18"/>
  <c r="AK18"/>
  <c r="AJ18"/>
  <c r="AI18"/>
  <c r="AH18"/>
  <c r="AG18"/>
  <c r="AF18"/>
  <c r="AR17"/>
  <c r="AQ17"/>
  <c r="AP17"/>
  <c r="AO17"/>
  <c r="AN17"/>
  <c r="AM17"/>
  <c r="AK17"/>
  <c r="AJ17"/>
  <c r="AI17"/>
  <c r="AH17"/>
  <c r="AG17"/>
  <c r="AF17"/>
  <c r="AR16"/>
  <c r="AQ16"/>
  <c r="AP16"/>
  <c r="AO16"/>
  <c r="AN16"/>
  <c r="AM16"/>
  <c r="AK16"/>
  <c r="AJ16"/>
  <c r="AI16"/>
  <c r="AH16"/>
  <c r="AG16"/>
  <c r="AF16"/>
  <c r="AR15"/>
  <c r="AQ15"/>
  <c r="AP15"/>
  <c r="AO15"/>
  <c r="AN15"/>
  <c r="AM15"/>
  <c r="AK15"/>
  <c r="AJ15"/>
  <c r="AI15"/>
  <c r="AH15"/>
  <c r="AG15"/>
  <c r="AF15"/>
  <c r="AR14"/>
  <c r="AQ14"/>
  <c r="AP14"/>
  <c r="AO14"/>
  <c r="AN14"/>
  <c r="AM14"/>
  <c r="AK14"/>
  <c r="AJ14"/>
  <c r="AI14"/>
  <c r="AH14"/>
  <c r="AG14"/>
  <c r="AF14"/>
  <c r="AR13"/>
  <c r="AQ13"/>
  <c r="AP13"/>
  <c r="AO13"/>
  <c r="AN13"/>
  <c r="AM13"/>
  <c r="AK13"/>
  <c r="AJ13"/>
  <c r="AI13"/>
  <c r="AH13"/>
  <c r="AG13"/>
  <c r="AF13"/>
  <c r="AR12"/>
  <c r="AQ12"/>
  <c r="AP12"/>
  <c r="AO12"/>
  <c r="AN12"/>
  <c r="AM12"/>
  <c r="AK12"/>
  <c r="AJ12"/>
  <c r="AI12"/>
  <c r="AH12"/>
  <c r="AG12"/>
  <c r="AF12"/>
  <c r="AR11"/>
  <c r="AQ11"/>
  <c r="AP11"/>
  <c r="AO11"/>
  <c r="AN11"/>
  <c r="AM11"/>
  <c r="AK11"/>
  <c r="AJ11"/>
  <c r="AI11"/>
  <c r="AH11"/>
  <c r="AG11"/>
  <c r="AF11"/>
  <c r="AR10"/>
  <c r="AQ10"/>
  <c r="AP10"/>
  <c r="AO10"/>
  <c r="AN10"/>
  <c r="AM10"/>
  <c r="AK10"/>
  <c r="AJ10"/>
  <c r="AI10"/>
  <c r="AH10"/>
  <c r="AG10"/>
  <c r="AF10"/>
  <c r="AR9"/>
  <c r="AQ9"/>
  <c r="AP9"/>
  <c r="AO9"/>
  <c r="AN9"/>
  <c r="AM9"/>
  <c r="AK9"/>
  <c r="AJ9"/>
  <c r="AI9"/>
  <c r="AH9"/>
  <c r="AG9"/>
  <c r="AF9"/>
  <c r="AR8"/>
  <c r="AQ8"/>
  <c r="AP8"/>
  <c r="AO8"/>
  <c r="AN8"/>
  <c r="AM8"/>
  <c r="AL8"/>
  <c r="AB8" s="1"/>
  <c r="AD8" s="1"/>
  <c r="AK8"/>
  <c r="AJ8"/>
  <c r="AI8"/>
  <c r="AH8"/>
  <c r="AG8"/>
  <c r="AF8"/>
  <c r="AR7"/>
  <c r="AQ7"/>
  <c r="AP7"/>
  <c r="AO7"/>
  <c r="AN7"/>
  <c r="AM7"/>
  <c r="AK7"/>
  <c r="AJ7"/>
  <c r="AI7"/>
  <c r="AH7"/>
  <c r="AG7"/>
  <c r="AF7"/>
  <c r="Z35" i="8"/>
  <c r="X35"/>
  <c r="V35"/>
  <c r="T35"/>
  <c r="R35"/>
  <c r="P35"/>
  <c r="N35"/>
  <c r="L35"/>
  <c r="J35"/>
  <c r="H35"/>
  <c r="F35"/>
  <c r="D35"/>
  <c r="AR31"/>
  <c r="AQ31"/>
  <c r="AP31"/>
  <c r="AO31"/>
  <c r="AN31"/>
  <c r="AM31"/>
  <c r="AL31" s="1"/>
  <c r="AB31" s="1"/>
  <c r="AD31" s="1"/>
  <c r="AK31"/>
  <c r="AJ31"/>
  <c r="AI31"/>
  <c r="AH31"/>
  <c r="AG31"/>
  <c r="AF31"/>
  <c r="AR30"/>
  <c r="AQ30"/>
  <c r="AP30"/>
  <c r="AO30"/>
  <c r="AN30"/>
  <c r="AM30"/>
  <c r="AL30" s="1"/>
  <c r="AB30" s="1"/>
  <c r="AD30" s="1"/>
  <c r="AK30"/>
  <c r="AJ30"/>
  <c r="AI30"/>
  <c r="AH30"/>
  <c r="AG30"/>
  <c r="AF30"/>
  <c r="AR29"/>
  <c r="AQ29"/>
  <c r="AP29"/>
  <c r="AO29"/>
  <c r="AN29"/>
  <c r="AM29"/>
  <c r="AL29" s="1"/>
  <c r="AB29" s="1"/>
  <c r="AD29" s="1"/>
  <c r="AK29"/>
  <c r="AJ29"/>
  <c r="AI29"/>
  <c r="AH29"/>
  <c r="AG29"/>
  <c r="AF29"/>
  <c r="AR28"/>
  <c r="AQ28"/>
  <c r="AP28"/>
  <c r="AO28"/>
  <c r="AN28"/>
  <c r="AM28"/>
  <c r="AK28"/>
  <c r="AJ28"/>
  <c r="AI28"/>
  <c r="AH28"/>
  <c r="AG28"/>
  <c r="AF28"/>
  <c r="AR27"/>
  <c r="AQ27"/>
  <c r="AP27"/>
  <c r="AO27"/>
  <c r="AN27"/>
  <c r="AM27"/>
  <c r="AL27" s="1"/>
  <c r="AB27" s="1"/>
  <c r="AD27" s="1"/>
  <c r="AK27"/>
  <c r="AJ27"/>
  <c r="AI27"/>
  <c r="AH27"/>
  <c r="AG27"/>
  <c r="AF27"/>
  <c r="AR26"/>
  <c r="AQ26"/>
  <c r="AP26"/>
  <c r="AO26"/>
  <c r="AN26"/>
  <c r="AM26"/>
  <c r="AK26"/>
  <c r="AJ26"/>
  <c r="AI26"/>
  <c r="AH26"/>
  <c r="AG26"/>
  <c r="AF26"/>
  <c r="AR25"/>
  <c r="AQ25"/>
  <c r="AP25"/>
  <c r="AO25"/>
  <c r="AL25" s="1"/>
  <c r="AB25" s="1"/>
  <c r="AD25" s="1"/>
  <c r="AN25"/>
  <c r="AM25"/>
  <c r="AK25"/>
  <c r="AJ25"/>
  <c r="AI25"/>
  <c r="AH25"/>
  <c r="AG25"/>
  <c r="AF25"/>
  <c r="AR24"/>
  <c r="AQ24"/>
  <c r="AP24"/>
  <c r="AO24"/>
  <c r="AN24"/>
  <c r="AM24"/>
  <c r="AK24"/>
  <c r="AJ24"/>
  <c r="AI24"/>
  <c r="AH24"/>
  <c r="AG24"/>
  <c r="AF24"/>
  <c r="AR23"/>
  <c r="AQ23"/>
  <c r="AP23"/>
  <c r="AO23"/>
  <c r="AN23"/>
  <c r="AM23"/>
  <c r="AL23"/>
  <c r="AB23" s="1"/>
  <c r="AD23" s="1"/>
  <c r="AK23"/>
  <c r="AJ23"/>
  <c r="AI23"/>
  <c r="AH23"/>
  <c r="AG23"/>
  <c r="AF23"/>
  <c r="AR22"/>
  <c r="AQ22"/>
  <c r="AP22"/>
  <c r="AO22"/>
  <c r="AN22"/>
  <c r="AM22"/>
  <c r="AL22" s="1"/>
  <c r="AB22" s="1"/>
  <c r="AD22" s="1"/>
  <c r="AK22"/>
  <c r="AJ22"/>
  <c r="AI22"/>
  <c r="AH22"/>
  <c r="AG22"/>
  <c r="AF22"/>
  <c r="AR21"/>
  <c r="AQ21"/>
  <c r="AP21"/>
  <c r="AO21"/>
  <c r="AN21"/>
  <c r="AM21"/>
  <c r="AL21" s="1"/>
  <c r="AB21" s="1"/>
  <c r="AD21" s="1"/>
  <c r="AK21"/>
  <c r="AJ21"/>
  <c r="AI21"/>
  <c r="AH21"/>
  <c r="AG21"/>
  <c r="AF21"/>
  <c r="AR20"/>
  <c r="AQ20"/>
  <c r="AP20"/>
  <c r="AO20"/>
  <c r="AN20"/>
  <c r="AM20"/>
  <c r="AK20"/>
  <c r="AJ20"/>
  <c r="AI20"/>
  <c r="AH20"/>
  <c r="AG20"/>
  <c r="AF20"/>
  <c r="AR19"/>
  <c r="AQ19"/>
  <c r="AP19"/>
  <c r="AO19"/>
  <c r="AN19"/>
  <c r="AM19"/>
  <c r="AL19" s="1"/>
  <c r="AB19" s="1"/>
  <c r="AD19" s="1"/>
  <c r="AK19"/>
  <c r="AJ19"/>
  <c r="AI19"/>
  <c r="AH19"/>
  <c r="AG19"/>
  <c r="AF19"/>
  <c r="AR18"/>
  <c r="AQ18"/>
  <c r="AP18"/>
  <c r="AO18"/>
  <c r="AN18"/>
  <c r="AM18"/>
  <c r="AK18"/>
  <c r="AJ18"/>
  <c r="AI18"/>
  <c r="AH18"/>
  <c r="AG18"/>
  <c r="AF18"/>
  <c r="AR17"/>
  <c r="AQ17"/>
  <c r="AP17"/>
  <c r="AO17"/>
  <c r="AN17"/>
  <c r="AM17"/>
  <c r="AK17"/>
  <c r="AJ17"/>
  <c r="AI17"/>
  <c r="AH17"/>
  <c r="AG17"/>
  <c r="AF17"/>
  <c r="AR16"/>
  <c r="AQ16"/>
  <c r="AP16"/>
  <c r="AO16"/>
  <c r="AN16"/>
  <c r="AM16"/>
  <c r="AK16"/>
  <c r="AJ16"/>
  <c r="AI16"/>
  <c r="AH16"/>
  <c r="AG16"/>
  <c r="AF16"/>
  <c r="AR15"/>
  <c r="AQ15"/>
  <c r="AP15"/>
  <c r="AO15"/>
  <c r="AN15"/>
  <c r="AM15"/>
  <c r="AK15"/>
  <c r="AJ15"/>
  <c r="AI15"/>
  <c r="AH15"/>
  <c r="AG15"/>
  <c r="AF15"/>
  <c r="AR14"/>
  <c r="AQ14"/>
  <c r="AP14"/>
  <c r="AO14"/>
  <c r="AN14"/>
  <c r="AM14"/>
  <c r="AK14"/>
  <c r="AJ14"/>
  <c r="AI14"/>
  <c r="AH14"/>
  <c r="AG14"/>
  <c r="AF14"/>
  <c r="AR13"/>
  <c r="AQ13"/>
  <c r="AP13"/>
  <c r="AO13"/>
  <c r="AN13"/>
  <c r="AM13"/>
  <c r="AK13"/>
  <c r="AJ13"/>
  <c r="AI13"/>
  <c r="AH13"/>
  <c r="AG13"/>
  <c r="AF13"/>
  <c r="AR12"/>
  <c r="AQ12"/>
  <c r="AP12"/>
  <c r="AO12"/>
  <c r="AN12"/>
  <c r="AM12"/>
  <c r="AK12"/>
  <c r="AJ12"/>
  <c r="AI12"/>
  <c r="AH12"/>
  <c r="AG12"/>
  <c r="AF12"/>
  <c r="AR11"/>
  <c r="AQ11"/>
  <c r="AP11"/>
  <c r="AO11"/>
  <c r="AN11"/>
  <c r="AM11"/>
  <c r="AK11"/>
  <c r="AJ11"/>
  <c r="AI11"/>
  <c r="AH11"/>
  <c r="AG11"/>
  <c r="AF11"/>
  <c r="AR10"/>
  <c r="AQ10"/>
  <c r="AP10"/>
  <c r="AO10"/>
  <c r="AN10"/>
  <c r="AM10"/>
  <c r="AK10"/>
  <c r="AJ10"/>
  <c r="AI10"/>
  <c r="AH10"/>
  <c r="AG10"/>
  <c r="AF10"/>
  <c r="AR9"/>
  <c r="AQ9"/>
  <c r="AP9"/>
  <c r="AO9"/>
  <c r="AN9"/>
  <c r="AM9"/>
  <c r="AK9"/>
  <c r="AJ9"/>
  <c r="AI9"/>
  <c r="AH9"/>
  <c r="AG9"/>
  <c r="AF9"/>
  <c r="AR8"/>
  <c r="AQ8"/>
  <c r="AP8"/>
  <c r="AO8"/>
  <c r="AN8"/>
  <c r="AM8"/>
  <c r="AK8"/>
  <c r="AJ8"/>
  <c r="AI8"/>
  <c r="AH8"/>
  <c r="AG8"/>
  <c r="AF8"/>
  <c r="AR7"/>
  <c r="AQ7"/>
  <c r="AP7"/>
  <c r="AO7"/>
  <c r="AN7"/>
  <c r="AM7"/>
  <c r="AK7"/>
  <c r="AJ7"/>
  <c r="AI7"/>
  <c r="AH7"/>
  <c r="AG7"/>
  <c r="AF7"/>
  <c r="Z35" i="7"/>
  <c r="X35"/>
  <c r="V35"/>
  <c r="T35"/>
  <c r="R35"/>
  <c r="P35"/>
  <c r="N35"/>
  <c r="L35"/>
  <c r="J35"/>
  <c r="H35"/>
  <c r="F35"/>
  <c r="D35"/>
  <c r="AR31"/>
  <c r="AQ31"/>
  <c r="AP31"/>
  <c r="AO31"/>
  <c r="AN31"/>
  <c r="AM31"/>
  <c r="AK31"/>
  <c r="AJ31"/>
  <c r="AI31"/>
  <c r="AH31"/>
  <c r="AG31"/>
  <c r="AF31"/>
  <c r="AR30"/>
  <c r="AQ30"/>
  <c r="AP30"/>
  <c r="AO30"/>
  <c r="AN30"/>
  <c r="AM30"/>
  <c r="AK30"/>
  <c r="AJ30"/>
  <c r="AI30"/>
  <c r="AH30"/>
  <c r="AG30"/>
  <c r="AF30"/>
  <c r="AR29"/>
  <c r="AQ29"/>
  <c r="AP29"/>
  <c r="AO29"/>
  <c r="AN29"/>
  <c r="AM29"/>
  <c r="AK29"/>
  <c r="AJ29"/>
  <c r="AI29"/>
  <c r="AH29"/>
  <c r="AG29"/>
  <c r="AF29"/>
  <c r="AR28"/>
  <c r="AQ28"/>
  <c r="AP28"/>
  <c r="AO28"/>
  <c r="AN28"/>
  <c r="AM28"/>
  <c r="AK28"/>
  <c r="AJ28"/>
  <c r="AI28"/>
  <c r="AH28"/>
  <c r="AG28"/>
  <c r="AF28"/>
  <c r="AR27"/>
  <c r="AQ27"/>
  <c r="AP27"/>
  <c r="AO27"/>
  <c r="AN27"/>
  <c r="AM27"/>
  <c r="AK27"/>
  <c r="AJ27"/>
  <c r="AI27"/>
  <c r="AH27"/>
  <c r="AG27"/>
  <c r="AF27"/>
  <c r="AR26"/>
  <c r="AQ26"/>
  <c r="AP26"/>
  <c r="AO26"/>
  <c r="AN26"/>
  <c r="AM26"/>
  <c r="AK26"/>
  <c r="AJ26"/>
  <c r="AI26"/>
  <c r="AH26"/>
  <c r="AG26"/>
  <c r="AF26"/>
  <c r="AR25"/>
  <c r="AQ25"/>
  <c r="AP25"/>
  <c r="AO25"/>
  <c r="AN25"/>
  <c r="AM25"/>
  <c r="AK25"/>
  <c r="AJ25"/>
  <c r="AI25"/>
  <c r="AH25"/>
  <c r="AG25"/>
  <c r="AF25"/>
  <c r="AR24"/>
  <c r="AQ24"/>
  <c r="AP24"/>
  <c r="AO24"/>
  <c r="AN24"/>
  <c r="AM24"/>
  <c r="AK24"/>
  <c r="AJ24"/>
  <c r="AI24"/>
  <c r="AH24"/>
  <c r="AG24"/>
  <c r="AF24"/>
  <c r="AR23"/>
  <c r="AQ23"/>
  <c r="AP23"/>
  <c r="AO23"/>
  <c r="AN23"/>
  <c r="AM23"/>
  <c r="AK23"/>
  <c r="AJ23"/>
  <c r="AI23"/>
  <c r="AH23"/>
  <c r="AG23"/>
  <c r="AF23"/>
  <c r="AR22"/>
  <c r="AQ22"/>
  <c r="AP22"/>
  <c r="AO22"/>
  <c r="AN22"/>
  <c r="AM22"/>
  <c r="AK22"/>
  <c r="AJ22"/>
  <c r="AI22"/>
  <c r="AH22"/>
  <c r="AG22"/>
  <c r="AF22"/>
  <c r="AR21"/>
  <c r="AQ21"/>
  <c r="AP21"/>
  <c r="AO21"/>
  <c r="AN21"/>
  <c r="AM21"/>
  <c r="AK21"/>
  <c r="AJ21"/>
  <c r="AI21"/>
  <c r="AH21"/>
  <c r="AG21"/>
  <c r="AF21"/>
  <c r="AR20"/>
  <c r="AQ20"/>
  <c r="AP20"/>
  <c r="AO20"/>
  <c r="AN20"/>
  <c r="AM20"/>
  <c r="AK20"/>
  <c r="AJ20"/>
  <c r="AI20"/>
  <c r="AH20"/>
  <c r="AG20"/>
  <c r="AF20"/>
  <c r="AR19"/>
  <c r="AQ19"/>
  <c r="AP19"/>
  <c r="AO19"/>
  <c r="AN19"/>
  <c r="AM19"/>
  <c r="AK19"/>
  <c r="AJ19"/>
  <c r="AI19"/>
  <c r="AH19"/>
  <c r="AG19"/>
  <c r="AF19"/>
  <c r="AR18"/>
  <c r="AQ18"/>
  <c r="AP18"/>
  <c r="AO18"/>
  <c r="AN18"/>
  <c r="AM18"/>
  <c r="AK18"/>
  <c r="AJ18"/>
  <c r="AI18"/>
  <c r="AH18"/>
  <c r="AG18"/>
  <c r="AF18"/>
  <c r="AR17"/>
  <c r="AQ17"/>
  <c r="AP17"/>
  <c r="AO17"/>
  <c r="AN17"/>
  <c r="AM17"/>
  <c r="AK17"/>
  <c r="AJ17"/>
  <c r="AI17"/>
  <c r="AH17"/>
  <c r="AG17"/>
  <c r="AF17"/>
  <c r="AR16"/>
  <c r="AQ16"/>
  <c r="AP16"/>
  <c r="AO16"/>
  <c r="AN16"/>
  <c r="AM16"/>
  <c r="AK16"/>
  <c r="AJ16"/>
  <c r="AI16"/>
  <c r="AH16"/>
  <c r="AG16"/>
  <c r="AF16"/>
  <c r="AR15"/>
  <c r="AQ15"/>
  <c r="AP15"/>
  <c r="AO15"/>
  <c r="AN15"/>
  <c r="AM15"/>
  <c r="AK15"/>
  <c r="AJ15"/>
  <c r="AI15"/>
  <c r="AH15"/>
  <c r="AG15"/>
  <c r="AF15"/>
  <c r="AR14"/>
  <c r="AQ14"/>
  <c r="AP14"/>
  <c r="AO14"/>
  <c r="AN14"/>
  <c r="AM14"/>
  <c r="AK14"/>
  <c r="AJ14"/>
  <c r="AI14"/>
  <c r="AH14"/>
  <c r="AG14"/>
  <c r="AF14"/>
  <c r="AR13"/>
  <c r="AQ13"/>
  <c r="AP13"/>
  <c r="AO13"/>
  <c r="AN13"/>
  <c r="AM13"/>
  <c r="AK13"/>
  <c r="AJ13"/>
  <c r="AI13"/>
  <c r="AH13"/>
  <c r="AG13"/>
  <c r="AF13"/>
  <c r="AR12"/>
  <c r="AQ12"/>
  <c r="AP12"/>
  <c r="AO12"/>
  <c r="AN12"/>
  <c r="AM12"/>
  <c r="AK12"/>
  <c r="AJ12"/>
  <c r="AI12"/>
  <c r="AH12"/>
  <c r="AG12"/>
  <c r="AF12"/>
  <c r="AR11"/>
  <c r="AQ11"/>
  <c r="AP11"/>
  <c r="AO11"/>
  <c r="AN11"/>
  <c r="AM11"/>
  <c r="AK11"/>
  <c r="AJ11"/>
  <c r="AI11"/>
  <c r="AH11"/>
  <c r="AG11"/>
  <c r="AF11"/>
  <c r="AR10"/>
  <c r="AQ10"/>
  <c r="AP10"/>
  <c r="AO10"/>
  <c r="AN10"/>
  <c r="AM10"/>
  <c r="AK10"/>
  <c r="AJ10"/>
  <c r="AI10"/>
  <c r="AH10"/>
  <c r="AG10"/>
  <c r="AF10"/>
  <c r="AR9"/>
  <c r="AQ9"/>
  <c r="AP9"/>
  <c r="AO9"/>
  <c r="AN9"/>
  <c r="AM9"/>
  <c r="AK9"/>
  <c r="AJ9"/>
  <c r="AI9"/>
  <c r="AH9"/>
  <c r="AG9"/>
  <c r="AF9"/>
  <c r="AR8"/>
  <c r="AQ8"/>
  <c r="AP8"/>
  <c r="AO8"/>
  <c r="AN8"/>
  <c r="AM8"/>
  <c r="AK8"/>
  <c r="AJ8"/>
  <c r="AI8"/>
  <c r="AH8"/>
  <c r="AG8"/>
  <c r="AF8"/>
  <c r="AR7"/>
  <c r="AQ7"/>
  <c r="AP7"/>
  <c r="AO7"/>
  <c r="AN7"/>
  <c r="AM7"/>
  <c r="AK7"/>
  <c r="AJ7"/>
  <c r="AI7"/>
  <c r="AH7"/>
  <c r="AG7"/>
  <c r="AF7"/>
  <c r="AF31" i="6"/>
  <c r="AG31"/>
  <c r="AH31"/>
  <c r="AI31"/>
  <c r="AJ31"/>
  <c r="AK31"/>
  <c r="AM31"/>
  <c r="AN31"/>
  <c r="AO31"/>
  <c r="AP31"/>
  <c r="AQ31"/>
  <c r="AR31"/>
  <c r="Z35"/>
  <c r="X35"/>
  <c r="V35"/>
  <c r="T35"/>
  <c r="R35"/>
  <c r="P35"/>
  <c r="N35"/>
  <c r="L35"/>
  <c r="J35"/>
  <c r="H35"/>
  <c r="F35"/>
  <c r="D35"/>
  <c r="AR30"/>
  <c r="AQ30"/>
  <c r="AP30"/>
  <c r="AO30"/>
  <c r="AN30"/>
  <c r="AM30"/>
  <c r="AK30"/>
  <c r="AJ30"/>
  <c r="AI30"/>
  <c r="AH30"/>
  <c r="AG30"/>
  <c r="AF30"/>
  <c r="AR29"/>
  <c r="AQ29"/>
  <c r="AP29"/>
  <c r="AO29"/>
  <c r="AN29"/>
  <c r="AM29"/>
  <c r="AK29"/>
  <c r="AJ29"/>
  <c r="AI29"/>
  <c r="AH29"/>
  <c r="AG29"/>
  <c r="AF29"/>
  <c r="AR28"/>
  <c r="AQ28"/>
  <c r="AP28"/>
  <c r="AO28"/>
  <c r="AN28"/>
  <c r="AM28"/>
  <c r="AK28"/>
  <c r="AJ28"/>
  <c r="AI28"/>
  <c r="AH28"/>
  <c r="AG28"/>
  <c r="AF28"/>
  <c r="AR27"/>
  <c r="AQ27"/>
  <c r="AP27"/>
  <c r="AO27"/>
  <c r="AN27"/>
  <c r="AM27"/>
  <c r="AK27"/>
  <c r="AJ27"/>
  <c r="AI27"/>
  <c r="AH27"/>
  <c r="AG27"/>
  <c r="AF27"/>
  <c r="AR26"/>
  <c r="AQ26"/>
  <c r="AP26"/>
  <c r="AO26"/>
  <c r="AN26"/>
  <c r="AM26"/>
  <c r="AK26"/>
  <c r="AJ26"/>
  <c r="AI26"/>
  <c r="AH26"/>
  <c r="AG26"/>
  <c r="AF26"/>
  <c r="AR25"/>
  <c r="AQ25"/>
  <c r="AP25"/>
  <c r="AO25"/>
  <c r="AN25"/>
  <c r="AM25"/>
  <c r="AK25"/>
  <c r="AJ25"/>
  <c r="AI25"/>
  <c r="AH25"/>
  <c r="AG25"/>
  <c r="AF25"/>
  <c r="AR24"/>
  <c r="AQ24"/>
  <c r="AP24"/>
  <c r="AO24"/>
  <c r="AN24"/>
  <c r="AM24"/>
  <c r="AK24"/>
  <c r="AJ24"/>
  <c r="AI24"/>
  <c r="AH24"/>
  <c r="AG24"/>
  <c r="AF24"/>
  <c r="AR23"/>
  <c r="AQ23"/>
  <c r="AP23"/>
  <c r="AO23"/>
  <c r="AN23"/>
  <c r="AM23"/>
  <c r="AK23"/>
  <c r="AJ23"/>
  <c r="AI23"/>
  <c r="AH23"/>
  <c r="AG23"/>
  <c r="AF23"/>
  <c r="AR22"/>
  <c r="AQ22"/>
  <c r="AP22"/>
  <c r="AO22"/>
  <c r="AN22"/>
  <c r="AM22"/>
  <c r="AK22"/>
  <c r="AJ22"/>
  <c r="AI22"/>
  <c r="AH22"/>
  <c r="AG22"/>
  <c r="AF22"/>
  <c r="AR21"/>
  <c r="AQ21"/>
  <c r="AP21"/>
  <c r="AO21"/>
  <c r="AN21"/>
  <c r="AM21"/>
  <c r="AK21"/>
  <c r="AJ21"/>
  <c r="AI21"/>
  <c r="AH21"/>
  <c r="AG21"/>
  <c r="AF21"/>
  <c r="AR20"/>
  <c r="AQ20"/>
  <c r="AP20"/>
  <c r="AO20"/>
  <c r="AN20"/>
  <c r="AM20"/>
  <c r="AK20"/>
  <c r="AJ20"/>
  <c r="AI20"/>
  <c r="AH20"/>
  <c r="AG20"/>
  <c r="AF20"/>
  <c r="AR19"/>
  <c r="AQ19"/>
  <c r="AP19"/>
  <c r="AO19"/>
  <c r="AN19"/>
  <c r="AM19"/>
  <c r="AK19"/>
  <c r="AJ19"/>
  <c r="AI19"/>
  <c r="AH19"/>
  <c r="AG19"/>
  <c r="AF19"/>
  <c r="AE19" s="1"/>
  <c r="AA19" s="1"/>
  <c r="AC19" s="1"/>
  <c r="AR18"/>
  <c r="AQ18"/>
  <c r="AP18"/>
  <c r="AO18"/>
  <c r="AN18"/>
  <c r="AM18"/>
  <c r="AK18"/>
  <c r="AJ18"/>
  <c r="AI18"/>
  <c r="AH18"/>
  <c r="AG18"/>
  <c r="AF18"/>
  <c r="AR17"/>
  <c r="AQ17"/>
  <c r="AP17"/>
  <c r="AO17"/>
  <c r="AN17"/>
  <c r="AM17"/>
  <c r="AK17"/>
  <c r="AJ17"/>
  <c r="AI17"/>
  <c r="AH17"/>
  <c r="AG17"/>
  <c r="AF17"/>
  <c r="AR16"/>
  <c r="AQ16"/>
  <c r="AP16"/>
  <c r="AO16"/>
  <c r="AN16"/>
  <c r="AM16"/>
  <c r="AK16"/>
  <c r="AJ16"/>
  <c r="AI16"/>
  <c r="AH16"/>
  <c r="AG16"/>
  <c r="AF16"/>
  <c r="AR15"/>
  <c r="AQ15"/>
  <c r="AP15"/>
  <c r="AO15"/>
  <c r="AN15"/>
  <c r="AM15"/>
  <c r="AK15"/>
  <c r="AJ15"/>
  <c r="AI15"/>
  <c r="AH15"/>
  <c r="AG15"/>
  <c r="AF15"/>
  <c r="AR14"/>
  <c r="AQ14"/>
  <c r="AP14"/>
  <c r="AO14"/>
  <c r="AN14"/>
  <c r="AM14"/>
  <c r="AK14"/>
  <c r="AJ14"/>
  <c r="AI14"/>
  <c r="AH14"/>
  <c r="AG14"/>
  <c r="AF14"/>
  <c r="AR13"/>
  <c r="AQ13"/>
  <c r="AP13"/>
  <c r="AO13"/>
  <c r="AN13"/>
  <c r="AM13"/>
  <c r="AK13"/>
  <c r="AJ13"/>
  <c r="AI13"/>
  <c r="AH13"/>
  <c r="AG13"/>
  <c r="AF13"/>
  <c r="AR12"/>
  <c r="AQ12"/>
  <c r="AP12"/>
  <c r="AO12"/>
  <c r="AN12"/>
  <c r="AM12"/>
  <c r="AK12"/>
  <c r="AJ12"/>
  <c r="AI12"/>
  <c r="AH12"/>
  <c r="AG12"/>
  <c r="AF12"/>
  <c r="AR11"/>
  <c r="AQ11"/>
  <c r="AP11"/>
  <c r="AO11"/>
  <c r="AN11"/>
  <c r="AM11"/>
  <c r="AK11"/>
  <c r="AJ11"/>
  <c r="AI11"/>
  <c r="AH11"/>
  <c r="AG11"/>
  <c r="AF11"/>
  <c r="AR10"/>
  <c r="AQ10"/>
  <c r="AP10"/>
  <c r="AO10"/>
  <c r="AN10"/>
  <c r="AM10"/>
  <c r="AK10"/>
  <c r="AJ10"/>
  <c r="AI10"/>
  <c r="AH10"/>
  <c r="AG10"/>
  <c r="AF10"/>
  <c r="AR9"/>
  <c r="AQ9"/>
  <c r="AP9"/>
  <c r="AO9"/>
  <c r="AN9"/>
  <c r="AM9"/>
  <c r="AK9"/>
  <c r="AJ9"/>
  <c r="AI9"/>
  <c r="AH9"/>
  <c r="AG9"/>
  <c r="AF9"/>
  <c r="AR8"/>
  <c r="AQ8"/>
  <c r="AP8"/>
  <c r="AO8"/>
  <c r="AN8"/>
  <c r="AM8"/>
  <c r="AK8"/>
  <c r="AJ8"/>
  <c r="AI8"/>
  <c r="AH8"/>
  <c r="AG8"/>
  <c r="AF8"/>
  <c r="AR7"/>
  <c r="AQ7"/>
  <c r="AP7"/>
  <c r="AO7"/>
  <c r="AN7"/>
  <c r="AM7"/>
  <c r="AK7"/>
  <c r="AJ7"/>
  <c r="AI7"/>
  <c r="AH7"/>
  <c r="AG7"/>
  <c r="AF7"/>
  <c r="Z35" i="5"/>
  <c r="X35"/>
  <c r="V35"/>
  <c r="T35"/>
  <c r="R35"/>
  <c r="P35"/>
  <c r="N35"/>
  <c r="L35"/>
  <c r="J35"/>
  <c r="H35"/>
  <c r="F35"/>
  <c r="D35"/>
  <c r="AR30"/>
  <c r="AQ30"/>
  <c r="AP30"/>
  <c r="AO30"/>
  <c r="AN30"/>
  <c r="AM30"/>
  <c r="AK30"/>
  <c r="AJ30"/>
  <c r="AI30"/>
  <c r="AH30"/>
  <c r="AG30"/>
  <c r="AF30"/>
  <c r="AR29"/>
  <c r="AQ29"/>
  <c r="AP29"/>
  <c r="AO29"/>
  <c r="AN29"/>
  <c r="AM29"/>
  <c r="AK29"/>
  <c r="AJ29"/>
  <c r="AI29"/>
  <c r="AH29"/>
  <c r="AG29"/>
  <c r="AF29"/>
  <c r="AR28"/>
  <c r="AQ28"/>
  <c r="AP28"/>
  <c r="AO28"/>
  <c r="AN28"/>
  <c r="AM28"/>
  <c r="AK28"/>
  <c r="AJ28"/>
  <c r="AI28"/>
  <c r="AH28"/>
  <c r="AG28"/>
  <c r="AF28"/>
  <c r="AR27"/>
  <c r="AQ27"/>
  <c r="AP27"/>
  <c r="AO27"/>
  <c r="AN27"/>
  <c r="AM27"/>
  <c r="AK27"/>
  <c r="AJ27"/>
  <c r="AI27"/>
  <c r="AH27"/>
  <c r="AG27"/>
  <c r="AF27"/>
  <c r="AR26"/>
  <c r="AQ26"/>
  <c r="AP26"/>
  <c r="AO26"/>
  <c r="AN26"/>
  <c r="AM26"/>
  <c r="AK26"/>
  <c r="AJ26"/>
  <c r="AI26"/>
  <c r="AH26"/>
  <c r="AG26"/>
  <c r="AF26"/>
  <c r="AR25"/>
  <c r="AQ25"/>
  <c r="AP25"/>
  <c r="AO25"/>
  <c r="AN25"/>
  <c r="AM25"/>
  <c r="AK25"/>
  <c r="AJ25"/>
  <c r="AI25"/>
  <c r="AH25"/>
  <c r="AG25"/>
  <c r="AF25"/>
  <c r="AR24"/>
  <c r="AQ24"/>
  <c r="AP24"/>
  <c r="AO24"/>
  <c r="AN24"/>
  <c r="AM24"/>
  <c r="AK24"/>
  <c r="AJ24"/>
  <c r="AI24"/>
  <c r="AH24"/>
  <c r="AG24"/>
  <c r="AF24"/>
  <c r="AR23"/>
  <c r="AQ23"/>
  <c r="AP23"/>
  <c r="AO23"/>
  <c r="AN23"/>
  <c r="AM23"/>
  <c r="AK23"/>
  <c r="AJ23"/>
  <c r="AI23"/>
  <c r="AH23"/>
  <c r="AG23"/>
  <c r="AF23"/>
  <c r="AR22"/>
  <c r="AQ22"/>
  <c r="AP22"/>
  <c r="AO22"/>
  <c r="AN22"/>
  <c r="AM22"/>
  <c r="AK22"/>
  <c r="AJ22"/>
  <c r="AI22"/>
  <c r="AH22"/>
  <c r="AG22"/>
  <c r="AF22"/>
  <c r="AR21"/>
  <c r="AQ21"/>
  <c r="AP21"/>
  <c r="AO21"/>
  <c r="AN21"/>
  <c r="AM21"/>
  <c r="AK21"/>
  <c r="AJ21"/>
  <c r="AI21"/>
  <c r="AH21"/>
  <c r="AG21"/>
  <c r="AF21"/>
  <c r="AR20"/>
  <c r="AQ20"/>
  <c r="AP20"/>
  <c r="AO20"/>
  <c r="AN20"/>
  <c r="AM20"/>
  <c r="AK20"/>
  <c r="AJ20"/>
  <c r="AI20"/>
  <c r="AH20"/>
  <c r="AG20"/>
  <c r="AF20"/>
  <c r="AR19"/>
  <c r="AQ19"/>
  <c r="AP19"/>
  <c r="AO19"/>
  <c r="AN19"/>
  <c r="AM19"/>
  <c r="AK19"/>
  <c r="AJ19"/>
  <c r="AI19"/>
  <c r="AH19"/>
  <c r="AG19"/>
  <c r="AF19"/>
  <c r="AR18"/>
  <c r="AQ18"/>
  <c r="AP18"/>
  <c r="AO18"/>
  <c r="AN18"/>
  <c r="AM18"/>
  <c r="AK18"/>
  <c r="AJ18"/>
  <c r="AI18"/>
  <c r="AH18"/>
  <c r="AG18"/>
  <c r="AF18"/>
  <c r="AR17"/>
  <c r="AQ17"/>
  <c r="AP17"/>
  <c r="AO17"/>
  <c r="AN17"/>
  <c r="AM17"/>
  <c r="AK17"/>
  <c r="AJ17"/>
  <c r="AI17"/>
  <c r="AH17"/>
  <c r="AG17"/>
  <c r="AF17"/>
  <c r="AR16"/>
  <c r="AQ16"/>
  <c r="AP16"/>
  <c r="AO16"/>
  <c r="AN16"/>
  <c r="AM16"/>
  <c r="AK16"/>
  <c r="AJ16"/>
  <c r="AI16"/>
  <c r="AH16"/>
  <c r="AG16"/>
  <c r="AF16"/>
  <c r="AR15"/>
  <c r="AQ15"/>
  <c r="AP15"/>
  <c r="AO15"/>
  <c r="AN15"/>
  <c r="AM15"/>
  <c r="AK15"/>
  <c r="AJ15"/>
  <c r="AI15"/>
  <c r="AH15"/>
  <c r="AG15"/>
  <c r="AF15"/>
  <c r="AR14"/>
  <c r="AQ14"/>
  <c r="AP14"/>
  <c r="AO14"/>
  <c r="AN14"/>
  <c r="AM14"/>
  <c r="AK14"/>
  <c r="AJ14"/>
  <c r="AI14"/>
  <c r="AH14"/>
  <c r="AG14"/>
  <c r="AF14"/>
  <c r="AR13"/>
  <c r="AQ13"/>
  <c r="AP13"/>
  <c r="AO13"/>
  <c r="AN13"/>
  <c r="AM13"/>
  <c r="AK13"/>
  <c r="AJ13"/>
  <c r="AI13"/>
  <c r="AH13"/>
  <c r="AG13"/>
  <c r="AF13"/>
  <c r="AR12"/>
  <c r="AQ12"/>
  <c r="AP12"/>
  <c r="AO12"/>
  <c r="AN12"/>
  <c r="AM12"/>
  <c r="AK12"/>
  <c r="AJ12"/>
  <c r="AI12"/>
  <c r="AH12"/>
  <c r="AG12"/>
  <c r="AF12"/>
  <c r="AR11"/>
  <c r="AQ11"/>
  <c r="AP11"/>
  <c r="AO11"/>
  <c r="AN11"/>
  <c r="AM11"/>
  <c r="AK11"/>
  <c r="AJ11"/>
  <c r="AI11"/>
  <c r="AH11"/>
  <c r="AG11"/>
  <c r="AF11"/>
  <c r="AR10"/>
  <c r="AQ10"/>
  <c r="AP10"/>
  <c r="AO10"/>
  <c r="AN10"/>
  <c r="AM10"/>
  <c r="AK10"/>
  <c r="AJ10"/>
  <c r="AI10"/>
  <c r="AH10"/>
  <c r="AG10"/>
  <c r="AF10"/>
  <c r="AR9"/>
  <c r="AQ9"/>
  <c r="AP9"/>
  <c r="AO9"/>
  <c r="AN9"/>
  <c r="AM9"/>
  <c r="AK9"/>
  <c r="AJ9"/>
  <c r="AI9"/>
  <c r="AH9"/>
  <c r="AG9"/>
  <c r="AF9"/>
  <c r="AR8"/>
  <c r="AQ8"/>
  <c r="AP8"/>
  <c r="AO8"/>
  <c r="AN8"/>
  <c r="AM8"/>
  <c r="AK8"/>
  <c r="AJ8"/>
  <c r="AI8"/>
  <c r="AH8"/>
  <c r="AG8"/>
  <c r="AF8"/>
  <c r="AR7"/>
  <c r="AQ7"/>
  <c r="AP7"/>
  <c r="AO7"/>
  <c r="AN7"/>
  <c r="AM7"/>
  <c r="AK7"/>
  <c r="AJ7"/>
  <c r="AI7"/>
  <c r="AH7"/>
  <c r="AG7"/>
  <c r="AF7"/>
  <c r="AF31" i="4"/>
  <c r="AG31"/>
  <c r="AH31"/>
  <c r="AI31"/>
  <c r="AJ31"/>
  <c r="AK31"/>
  <c r="AM31"/>
  <c r="AN31"/>
  <c r="AO31"/>
  <c r="AP31"/>
  <c r="AQ31"/>
  <c r="AR31"/>
  <c r="Z35"/>
  <c r="X35"/>
  <c r="V35"/>
  <c r="T35"/>
  <c r="R35"/>
  <c r="P35"/>
  <c r="N35"/>
  <c r="L35"/>
  <c r="J35"/>
  <c r="H35"/>
  <c r="F35"/>
  <c r="D35"/>
  <c r="AR30"/>
  <c r="AQ30"/>
  <c r="AP30"/>
  <c r="AO30"/>
  <c r="AN30"/>
  <c r="AM30"/>
  <c r="AK30"/>
  <c r="AJ30"/>
  <c r="AI30"/>
  <c r="AH30"/>
  <c r="AG30"/>
  <c r="AF30"/>
  <c r="AR29"/>
  <c r="AQ29"/>
  <c r="AP29"/>
  <c r="AO29"/>
  <c r="AN29"/>
  <c r="AM29"/>
  <c r="AK29"/>
  <c r="AJ29"/>
  <c r="AI29"/>
  <c r="AH29"/>
  <c r="AG29"/>
  <c r="AF29"/>
  <c r="AR28"/>
  <c r="AQ28"/>
  <c r="AP28"/>
  <c r="AO28"/>
  <c r="AN28"/>
  <c r="AM28"/>
  <c r="AK28"/>
  <c r="AJ28"/>
  <c r="AI28"/>
  <c r="AH28"/>
  <c r="AG28"/>
  <c r="AF28"/>
  <c r="AR27"/>
  <c r="AQ27"/>
  <c r="AP27"/>
  <c r="AO27"/>
  <c r="AN27"/>
  <c r="AM27"/>
  <c r="AK27"/>
  <c r="AJ27"/>
  <c r="AI27"/>
  <c r="AH27"/>
  <c r="AG27"/>
  <c r="AF27"/>
  <c r="AR26"/>
  <c r="AQ26"/>
  <c r="AP26"/>
  <c r="AO26"/>
  <c r="AN26"/>
  <c r="AM26"/>
  <c r="AK26"/>
  <c r="AJ26"/>
  <c r="AI26"/>
  <c r="AH26"/>
  <c r="AG26"/>
  <c r="AF26"/>
  <c r="AR25"/>
  <c r="AQ25"/>
  <c r="AP25"/>
  <c r="AO25"/>
  <c r="AN25"/>
  <c r="AM25"/>
  <c r="AK25"/>
  <c r="AJ25"/>
  <c r="AI25"/>
  <c r="AH25"/>
  <c r="AG25"/>
  <c r="AF25"/>
  <c r="AR24"/>
  <c r="AQ24"/>
  <c r="AP24"/>
  <c r="AO24"/>
  <c r="AN24"/>
  <c r="AM24"/>
  <c r="AK24"/>
  <c r="AJ24"/>
  <c r="AI24"/>
  <c r="AH24"/>
  <c r="AG24"/>
  <c r="AF24"/>
  <c r="AR23"/>
  <c r="AQ23"/>
  <c r="AP23"/>
  <c r="AO23"/>
  <c r="AN23"/>
  <c r="AM23"/>
  <c r="AK23"/>
  <c r="AJ23"/>
  <c r="AI23"/>
  <c r="AH23"/>
  <c r="AG23"/>
  <c r="AF23"/>
  <c r="AR22"/>
  <c r="AQ22"/>
  <c r="AP22"/>
  <c r="AO22"/>
  <c r="AN22"/>
  <c r="AM22"/>
  <c r="AK22"/>
  <c r="AJ22"/>
  <c r="AI22"/>
  <c r="AH22"/>
  <c r="AG22"/>
  <c r="AF22"/>
  <c r="AR21"/>
  <c r="AQ21"/>
  <c r="AP21"/>
  <c r="AO21"/>
  <c r="AN21"/>
  <c r="AM21"/>
  <c r="AK21"/>
  <c r="AJ21"/>
  <c r="AI21"/>
  <c r="AH21"/>
  <c r="AG21"/>
  <c r="AF21"/>
  <c r="AR20"/>
  <c r="AQ20"/>
  <c r="AP20"/>
  <c r="AO20"/>
  <c r="AN20"/>
  <c r="AM20"/>
  <c r="AK20"/>
  <c r="AJ20"/>
  <c r="AI20"/>
  <c r="AH20"/>
  <c r="AG20"/>
  <c r="AF20"/>
  <c r="AR19"/>
  <c r="AQ19"/>
  <c r="AP19"/>
  <c r="AO19"/>
  <c r="AN19"/>
  <c r="AM19"/>
  <c r="AK19"/>
  <c r="AJ19"/>
  <c r="AI19"/>
  <c r="AH19"/>
  <c r="AG19"/>
  <c r="AF19"/>
  <c r="AR18"/>
  <c r="AQ18"/>
  <c r="AP18"/>
  <c r="AO18"/>
  <c r="AN18"/>
  <c r="AM18"/>
  <c r="AK18"/>
  <c r="AJ18"/>
  <c r="AI18"/>
  <c r="AH18"/>
  <c r="AG18"/>
  <c r="AF18"/>
  <c r="AR17"/>
  <c r="AQ17"/>
  <c r="AP17"/>
  <c r="AO17"/>
  <c r="AN17"/>
  <c r="AM17"/>
  <c r="AK17"/>
  <c r="AJ17"/>
  <c r="AI17"/>
  <c r="AH17"/>
  <c r="AG17"/>
  <c r="AF17"/>
  <c r="AR16"/>
  <c r="AQ16"/>
  <c r="AP16"/>
  <c r="AO16"/>
  <c r="AN16"/>
  <c r="AM16"/>
  <c r="AK16"/>
  <c r="AJ16"/>
  <c r="AI16"/>
  <c r="AH16"/>
  <c r="AG16"/>
  <c r="AF16"/>
  <c r="AR15"/>
  <c r="AQ15"/>
  <c r="AP15"/>
  <c r="AO15"/>
  <c r="AN15"/>
  <c r="AM15"/>
  <c r="AK15"/>
  <c r="AJ15"/>
  <c r="AI15"/>
  <c r="AH15"/>
  <c r="AG15"/>
  <c r="AF15"/>
  <c r="AR14"/>
  <c r="AQ14"/>
  <c r="AP14"/>
  <c r="AO14"/>
  <c r="AN14"/>
  <c r="AM14"/>
  <c r="AK14"/>
  <c r="AJ14"/>
  <c r="AI14"/>
  <c r="AH14"/>
  <c r="AG14"/>
  <c r="AF14"/>
  <c r="AR13"/>
  <c r="AQ13"/>
  <c r="AP13"/>
  <c r="AO13"/>
  <c r="AN13"/>
  <c r="AM13"/>
  <c r="AK13"/>
  <c r="AJ13"/>
  <c r="AI13"/>
  <c r="AH13"/>
  <c r="AG13"/>
  <c r="AF13"/>
  <c r="AR12"/>
  <c r="AQ12"/>
  <c r="AP12"/>
  <c r="AO12"/>
  <c r="AN12"/>
  <c r="AM12"/>
  <c r="AK12"/>
  <c r="AJ12"/>
  <c r="AI12"/>
  <c r="AH12"/>
  <c r="AG12"/>
  <c r="AF12"/>
  <c r="AR11"/>
  <c r="AQ11"/>
  <c r="AP11"/>
  <c r="AO11"/>
  <c r="AN11"/>
  <c r="AM11"/>
  <c r="AK11"/>
  <c r="AJ11"/>
  <c r="AI11"/>
  <c r="AH11"/>
  <c r="AG11"/>
  <c r="AF11"/>
  <c r="AR10"/>
  <c r="AQ10"/>
  <c r="AP10"/>
  <c r="AO10"/>
  <c r="AN10"/>
  <c r="AM10"/>
  <c r="AK10"/>
  <c r="AJ10"/>
  <c r="AI10"/>
  <c r="AH10"/>
  <c r="AG10"/>
  <c r="AF10"/>
  <c r="AR9"/>
  <c r="AQ9"/>
  <c r="AP9"/>
  <c r="AO9"/>
  <c r="AN9"/>
  <c r="AM9"/>
  <c r="AK9"/>
  <c r="AJ9"/>
  <c r="AI9"/>
  <c r="AH9"/>
  <c r="AG9"/>
  <c r="AF9"/>
  <c r="AR8"/>
  <c r="AQ8"/>
  <c r="AP8"/>
  <c r="AO8"/>
  <c r="AN8"/>
  <c r="AM8"/>
  <c r="AK8"/>
  <c r="AJ8"/>
  <c r="AI8"/>
  <c r="AH8"/>
  <c r="AG8"/>
  <c r="AF8"/>
  <c r="AR7"/>
  <c r="AQ7"/>
  <c r="AP7"/>
  <c r="AO7"/>
  <c r="AN7"/>
  <c r="AM7"/>
  <c r="AK7"/>
  <c r="AJ7"/>
  <c r="AI7"/>
  <c r="AH7"/>
  <c r="AG7"/>
  <c r="AF7"/>
  <c r="Z35" i="1"/>
  <c r="X35"/>
  <c r="V35"/>
  <c r="T35"/>
  <c r="R35"/>
  <c r="P35"/>
  <c r="N35"/>
  <c r="L35"/>
  <c r="J35"/>
  <c r="H35"/>
  <c r="F35"/>
  <c r="D35"/>
  <c r="AF8"/>
  <c r="AG8"/>
  <c r="AH8"/>
  <c r="AI8"/>
  <c r="AJ8"/>
  <c r="AK8"/>
  <c r="AM8"/>
  <c r="AN8"/>
  <c r="AO8"/>
  <c r="AP8"/>
  <c r="AQ8"/>
  <c r="AR8"/>
  <c r="AF9"/>
  <c r="AG9"/>
  <c r="AH9"/>
  <c r="AI9"/>
  <c r="AJ9"/>
  <c r="AK9"/>
  <c r="AM9"/>
  <c r="AN9"/>
  <c r="AO9"/>
  <c r="AP9"/>
  <c r="AQ9"/>
  <c r="AR9"/>
  <c r="AF10"/>
  <c r="AG10"/>
  <c r="AH10"/>
  <c r="AI10"/>
  <c r="AJ10"/>
  <c r="AK10"/>
  <c r="AM10"/>
  <c r="AN10"/>
  <c r="AO10"/>
  <c r="AP10"/>
  <c r="AQ10"/>
  <c r="AR10"/>
  <c r="AF11"/>
  <c r="AG11"/>
  <c r="AH11"/>
  <c r="AI11"/>
  <c r="AJ11"/>
  <c r="AK11"/>
  <c r="AM11"/>
  <c r="AN11"/>
  <c r="AO11"/>
  <c r="AP11"/>
  <c r="AQ11"/>
  <c r="AR11"/>
  <c r="AF12"/>
  <c r="AG12"/>
  <c r="AH12"/>
  <c r="AI12"/>
  <c r="AJ12"/>
  <c r="AK12"/>
  <c r="AM12"/>
  <c r="AN12"/>
  <c r="AO12"/>
  <c r="AP12"/>
  <c r="AQ12"/>
  <c r="AR12"/>
  <c r="AF13"/>
  <c r="AG13"/>
  <c r="AH13"/>
  <c r="AI13"/>
  <c r="AJ13"/>
  <c r="AK13"/>
  <c r="AM13"/>
  <c r="AN13"/>
  <c r="AO13"/>
  <c r="AP13"/>
  <c r="AQ13"/>
  <c r="AR13"/>
  <c r="AF14"/>
  <c r="AG14"/>
  <c r="AH14"/>
  <c r="AI14"/>
  <c r="AJ14"/>
  <c r="AK14"/>
  <c r="AM14"/>
  <c r="AN14"/>
  <c r="AO14"/>
  <c r="AP14"/>
  <c r="AQ14"/>
  <c r="AR14"/>
  <c r="AF15"/>
  <c r="AG15"/>
  <c r="AH15"/>
  <c r="AI15"/>
  <c r="AJ15"/>
  <c r="AK15"/>
  <c r="AM15"/>
  <c r="AN15"/>
  <c r="AO15"/>
  <c r="AP15"/>
  <c r="AQ15"/>
  <c r="AR15"/>
  <c r="AF16"/>
  <c r="AG16"/>
  <c r="AH16"/>
  <c r="AI16"/>
  <c r="AJ16"/>
  <c r="AK16"/>
  <c r="AM16"/>
  <c r="AN16"/>
  <c r="AO16"/>
  <c r="AP16"/>
  <c r="AQ16"/>
  <c r="AR16"/>
  <c r="AF17"/>
  <c r="AG17"/>
  <c r="AH17"/>
  <c r="AI17"/>
  <c r="AJ17"/>
  <c r="AK17"/>
  <c r="AM17"/>
  <c r="AN17"/>
  <c r="AO17"/>
  <c r="AP17"/>
  <c r="AQ17"/>
  <c r="AR17"/>
  <c r="AF18"/>
  <c r="AG18"/>
  <c r="AH18"/>
  <c r="AI18"/>
  <c r="AJ18"/>
  <c r="AK18"/>
  <c r="AM18"/>
  <c r="AN18"/>
  <c r="AO18"/>
  <c r="AP18"/>
  <c r="AQ18"/>
  <c r="AR18"/>
  <c r="AF19"/>
  <c r="AG19"/>
  <c r="AH19"/>
  <c r="AI19"/>
  <c r="AJ19"/>
  <c r="AK19"/>
  <c r="AM19"/>
  <c r="AN19"/>
  <c r="AO19"/>
  <c r="AP19"/>
  <c r="AQ19"/>
  <c r="AR19"/>
  <c r="AF20"/>
  <c r="AG20"/>
  <c r="AH20"/>
  <c r="AI20"/>
  <c r="AJ20"/>
  <c r="AK20"/>
  <c r="AM20"/>
  <c r="AN20"/>
  <c r="AO20"/>
  <c r="AP20"/>
  <c r="AQ20"/>
  <c r="AR20"/>
  <c r="AF21"/>
  <c r="AG21"/>
  <c r="AH21"/>
  <c r="AI21"/>
  <c r="AJ21"/>
  <c r="AK21"/>
  <c r="AM21"/>
  <c r="AN21"/>
  <c r="AO21"/>
  <c r="AP21"/>
  <c r="AQ21"/>
  <c r="AR21"/>
  <c r="AF22"/>
  <c r="AG22"/>
  <c r="AH22"/>
  <c r="AI22"/>
  <c r="AJ22"/>
  <c r="AK22"/>
  <c r="AM22"/>
  <c r="AN22"/>
  <c r="AO22"/>
  <c r="AP22"/>
  <c r="AQ22"/>
  <c r="AR22"/>
  <c r="AF23"/>
  <c r="AG23"/>
  <c r="AH23"/>
  <c r="AI23"/>
  <c r="AJ23"/>
  <c r="AK23"/>
  <c r="AM23"/>
  <c r="AN23"/>
  <c r="AO23"/>
  <c r="AP23"/>
  <c r="AQ23"/>
  <c r="AR23"/>
  <c r="AF24"/>
  <c r="AG24"/>
  <c r="AH24"/>
  <c r="AI24"/>
  <c r="AJ24"/>
  <c r="AK24"/>
  <c r="AM24"/>
  <c r="AN24"/>
  <c r="AO24"/>
  <c r="AP24"/>
  <c r="AQ24"/>
  <c r="AR24"/>
  <c r="AF25"/>
  <c r="AG25"/>
  <c r="AH25"/>
  <c r="AI25"/>
  <c r="AJ25"/>
  <c r="AK25"/>
  <c r="AM25"/>
  <c r="AN25"/>
  <c r="AO25"/>
  <c r="AP25"/>
  <c r="AQ25"/>
  <c r="AR25"/>
  <c r="AF26"/>
  <c r="AG26"/>
  <c r="AH26"/>
  <c r="AI26"/>
  <c r="AJ26"/>
  <c r="AK26"/>
  <c r="AM26"/>
  <c r="AN26"/>
  <c r="AO26"/>
  <c r="AP26"/>
  <c r="AQ26"/>
  <c r="AR26"/>
  <c r="AF27"/>
  <c r="AG27"/>
  <c r="AH27"/>
  <c r="AI27"/>
  <c r="AJ27"/>
  <c r="AK27"/>
  <c r="AM27"/>
  <c r="AN27"/>
  <c r="AO27"/>
  <c r="AP27"/>
  <c r="AQ27"/>
  <c r="AR27"/>
  <c r="AF28"/>
  <c r="AG28"/>
  <c r="AH28"/>
  <c r="AI28"/>
  <c r="AJ28"/>
  <c r="AK28"/>
  <c r="AM28"/>
  <c r="AN28"/>
  <c r="AO28"/>
  <c r="AP28"/>
  <c r="AQ28"/>
  <c r="AR28"/>
  <c r="AF29"/>
  <c r="AG29"/>
  <c r="AH29"/>
  <c r="AI29"/>
  <c r="AJ29"/>
  <c r="AK29"/>
  <c r="AM29"/>
  <c r="AN29"/>
  <c r="AO29"/>
  <c r="AP29"/>
  <c r="AQ29"/>
  <c r="AR29"/>
  <c r="AF30"/>
  <c r="AG30"/>
  <c r="AH30"/>
  <c r="AI30"/>
  <c r="AJ30"/>
  <c r="AK30"/>
  <c r="AM30"/>
  <c r="AN30"/>
  <c r="AO30"/>
  <c r="AP30"/>
  <c r="AQ30"/>
  <c r="AR30"/>
  <c r="AR7"/>
  <c r="AQ7"/>
  <c r="AP7"/>
  <c r="AO7"/>
  <c r="AN7"/>
  <c r="AM7"/>
  <c r="AK7"/>
  <c r="AJ7"/>
  <c r="AI7"/>
  <c r="AH7"/>
  <c r="AG7"/>
  <c r="AF7"/>
  <c r="AL24" i="8" l="1"/>
  <c r="AB24" s="1"/>
  <c r="AD24" s="1"/>
  <c r="AL26" i="9"/>
  <c r="AB26" s="1"/>
  <c r="AD26" s="1"/>
  <c r="AL27"/>
  <c r="AB27" s="1"/>
  <c r="AD27" s="1"/>
  <c r="AL29"/>
  <c r="AB29" s="1"/>
  <c r="AD29" s="1"/>
  <c r="AL31"/>
  <c r="AB31" s="1"/>
  <c r="AD31" s="1"/>
  <c r="AL7" i="10"/>
  <c r="AB7" s="1"/>
  <c r="AD7" s="1"/>
  <c r="AD34" s="1"/>
  <c r="O13" i="3" s="1"/>
  <c r="AL8" i="10"/>
  <c r="AB8" s="1"/>
  <c r="AD8" s="1"/>
  <c r="AL9"/>
  <c r="AB9" s="1"/>
  <c r="AD9" s="1"/>
  <c r="AL10"/>
  <c r="AB10" s="1"/>
  <c r="AD10" s="1"/>
  <c r="AL11"/>
  <c r="AB11" s="1"/>
  <c r="AD11" s="1"/>
  <c r="AL12"/>
  <c r="AB12" s="1"/>
  <c r="AD12" s="1"/>
  <c r="AL13"/>
  <c r="AB13" s="1"/>
  <c r="AD13" s="1"/>
  <c r="AL14"/>
  <c r="AB14" s="1"/>
  <c r="AD14" s="1"/>
  <c r="AL15"/>
  <c r="AB15" s="1"/>
  <c r="AD15" s="1"/>
  <c r="AL16"/>
  <c r="AB16" s="1"/>
  <c r="AD16" s="1"/>
  <c r="AL17"/>
  <c r="AB17" s="1"/>
  <c r="AD17" s="1"/>
  <c r="AL18"/>
  <c r="AB18" s="1"/>
  <c r="AD18" s="1"/>
  <c r="AL19"/>
  <c r="AB19" s="1"/>
  <c r="AD19" s="1"/>
  <c r="AL20"/>
  <c r="AB20" s="1"/>
  <c r="AD20" s="1"/>
  <c r="AL21"/>
  <c r="AB21" s="1"/>
  <c r="AD21" s="1"/>
  <c r="AL22"/>
  <c r="AB22" s="1"/>
  <c r="AD22" s="1"/>
  <c r="AL23"/>
  <c r="AB23" s="1"/>
  <c r="AD23" s="1"/>
  <c r="AL24"/>
  <c r="AB24" s="1"/>
  <c r="AD24" s="1"/>
  <c r="AL25"/>
  <c r="AB25" s="1"/>
  <c r="AD25" s="1"/>
  <c r="AL26"/>
  <c r="AB26" s="1"/>
  <c r="AD26" s="1"/>
  <c r="AL27"/>
  <c r="AB27" s="1"/>
  <c r="AD27" s="1"/>
  <c r="AL28"/>
  <c r="AB28" s="1"/>
  <c r="AD28" s="1"/>
  <c r="AE8" i="6"/>
  <c r="AA8" s="1"/>
  <c r="AC8" s="1"/>
  <c r="AE9"/>
  <c r="AA9" s="1"/>
  <c r="AC9" s="1"/>
  <c r="AL18" i="8"/>
  <c r="AB18" s="1"/>
  <c r="AD18" s="1"/>
  <c r="AL20"/>
  <c r="AB20" s="1"/>
  <c r="AD20" s="1"/>
  <c r="AL28"/>
  <c r="AB28" s="1"/>
  <c r="AD28" s="1"/>
  <c r="AE30"/>
  <c r="AA30" s="1"/>
  <c r="AC30" s="1"/>
  <c r="AL26"/>
  <c r="AB26" s="1"/>
  <c r="AD26" s="1"/>
  <c r="AL31" i="10"/>
  <c r="AB31" s="1"/>
  <c r="AD31" s="1"/>
  <c r="AL29" i="1"/>
  <c r="AB29" s="1"/>
  <c r="AD29" s="1"/>
  <c r="AL25"/>
  <c r="AB25" s="1"/>
  <c r="AD25" s="1"/>
  <c r="AL23"/>
  <c r="AB23" s="1"/>
  <c r="AD23" s="1"/>
  <c r="AL19"/>
  <c r="AB19" s="1"/>
  <c r="AD19" s="1"/>
  <c r="AL17"/>
  <c r="AB17" s="1"/>
  <c r="AD17" s="1"/>
  <c r="AL15"/>
  <c r="AB15" s="1"/>
  <c r="AD15" s="1"/>
  <c r="AL13"/>
  <c r="AB13" s="1"/>
  <c r="AD13" s="1"/>
  <c r="AL11"/>
  <c r="AB11" s="1"/>
  <c r="AD11" s="1"/>
  <c r="AL9"/>
  <c r="AB9" s="1"/>
  <c r="AD9" s="1"/>
  <c r="AE8"/>
  <c r="AA8" s="1"/>
  <c r="AC8" s="1"/>
  <c r="AE20" i="8"/>
  <c r="AA20" s="1"/>
  <c r="AC20" s="1"/>
  <c r="AE22"/>
  <c r="AA22" s="1"/>
  <c r="AC22" s="1"/>
  <c r="AE24"/>
  <c r="AA24" s="1"/>
  <c r="AC24" s="1"/>
  <c r="AE26"/>
  <c r="AA26" s="1"/>
  <c r="AC26" s="1"/>
  <c r="AE28"/>
  <c r="AA28" s="1"/>
  <c r="AC28" s="1"/>
  <c r="AL10" i="9"/>
  <c r="AB10" s="1"/>
  <c r="AD10" s="1"/>
  <c r="AL18"/>
  <c r="AB18" s="1"/>
  <c r="AD18" s="1"/>
  <c r="AL25"/>
  <c r="AB25" s="1"/>
  <c r="AD25" s="1"/>
  <c r="AE31" i="10"/>
  <c r="AA31" s="1"/>
  <c r="AC31" s="1"/>
  <c r="AE7" i="1"/>
  <c r="AA7" s="1"/>
  <c r="AC7" s="1"/>
  <c r="AE31" i="4"/>
  <c r="AA31" s="1"/>
  <c r="AC31" s="1"/>
  <c r="AE18" i="8"/>
  <c r="AA18" s="1"/>
  <c r="AC18" s="1"/>
  <c r="AE31"/>
  <c r="AA31" s="1"/>
  <c r="AC31" s="1"/>
  <c r="AL20" i="9"/>
  <c r="AB20" s="1"/>
  <c r="AD20" s="1"/>
  <c r="AL22"/>
  <c r="AB22" s="1"/>
  <c r="AD22" s="1"/>
  <c r="AE28" i="10"/>
  <c r="AA28" s="1"/>
  <c r="AC28" s="1"/>
  <c r="AL31" i="4"/>
  <c r="AB31" s="1"/>
  <c r="AD31" s="1"/>
  <c r="AL7" i="5"/>
  <c r="AB7" s="1"/>
  <c r="AD7" s="1"/>
  <c r="AL8"/>
  <c r="AB8" s="1"/>
  <c r="AD8" s="1"/>
  <c r="AL9"/>
  <c r="AB9" s="1"/>
  <c r="AD9" s="1"/>
  <c r="AL10"/>
  <c r="AB10" s="1"/>
  <c r="AD10" s="1"/>
  <c r="AL11"/>
  <c r="AB11" s="1"/>
  <c r="AD11" s="1"/>
  <c r="AL12"/>
  <c r="AB12" s="1"/>
  <c r="AD12" s="1"/>
  <c r="AL13"/>
  <c r="AB13" s="1"/>
  <c r="AD13" s="1"/>
  <c r="AL14"/>
  <c r="AB14" s="1"/>
  <c r="AD14" s="1"/>
  <c r="AL15"/>
  <c r="AB15" s="1"/>
  <c r="AD15" s="1"/>
  <c r="AL16"/>
  <c r="AB16" s="1"/>
  <c r="AD16" s="1"/>
  <c r="AL17"/>
  <c r="AB17" s="1"/>
  <c r="AD17" s="1"/>
  <c r="AL18"/>
  <c r="AB18" s="1"/>
  <c r="AD18" s="1"/>
  <c r="AL20"/>
  <c r="AB20" s="1"/>
  <c r="AD20" s="1"/>
  <c r="AL21"/>
  <c r="AB21" s="1"/>
  <c r="AD21" s="1"/>
  <c r="AL22"/>
  <c r="AB22" s="1"/>
  <c r="AD22" s="1"/>
  <c r="AL24"/>
  <c r="AB24" s="1"/>
  <c r="AD24" s="1"/>
  <c r="AL25"/>
  <c r="AB25" s="1"/>
  <c r="AD25" s="1"/>
  <c r="AL26"/>
  <c r="AB26" s="1"/>
  <c r="AD26" s="1"/>
  <c r="AL27"/>
  <c r="AB27" s="1"/>
  <c r="AD27" s="1"/>
  <c r="AL31" i="6"/>
  <c r="AB31" s="1"/>
  <c r="AD31" s="1"/>
  <c r="AE19" i="8"/>
  <c r="AA19" s="1"/>
  <c r="AC19" s="1"/>
  <c r="AE21"/>
  <c r="AA21" s="1"/>
  <c r="AC21" s="1"/>
  <c r="AE23"/>
  <c r="AA23" s="1"/>
  <c r="AC23" s="1"/>
  <c r="AE25"/>
  <c r="AA25" s="1"/>
  <c r="AC25" s="1"/>
  <c r="AE27"/>
  <c r="AA27" s="1"/>
  <c r="AC27" s="1"/>
  <c r="AE29"/>
  <c r="AA29" s="1"/>
  <c r="AC29" s="1"/>
  <c r="AL28" i="9"/>
  <c r="AB28" s="1"/>
  <c r="AD28" s="1"/>
  <c r="AE30"/>
  <c r="AA30" s="1"/>
  <c r="AC30" s="1"/>
  <c r="AL30"/>
  <c r="AB30" s="1"/>
  <c r="AD30" s="1"/>
  <c r="AE29" i="10"/>
  <c r="AA29" s="1"/>
  <c r="AC29" s="1"/>
  <c r="AL29"/>
  <c r="AB29" s="1"/>
  <c r="AD29" s="1"/>
  <c r="AE30"/>
  <c r="AA30" s="1"/>
  <c r="AC30" s="1"/>
  <c r="AD32"/>
  <c r="K13" i="3" s="1"/>
  <c r="AL24" i="9"/>
  <c r="AB24" s="1"/>
  <c r="AD24" s="1"/>
  <c r="AE7" i="6"/>
  <c r="AA7" s="1"/>
  <c r="AC7" s="1"/>
  <c r="AL19" i="5"/>
  <c r="AB19" s="1"/>
  <c r="AD19" s="1"/>
  <c r="AL21" i="1"/>
  <c r="AB21" s="1"/>
  <c r="AD21" s="1"/>
  <c r="AL27"/>
  <c r="AB27" s="1"/>
  <c r="AD27" s="1"/>
  <c r="AL7"/>
  <c r="AB7" s="1"/>
  <c r="AD7" s="1"/>
  <c r="AE29"/>
  <c r="AA29" s="1"/>
  <c r="AC29" s="1"/>
  <c r="AE27"/>
  <c r="AA27" s="1"/>
  <c r="AC27" s="1"/>
  <c r="AE25"/>
  <c r="AA25" s="1"/>
  <c r="AC25" s="1"/>
  <c r="AE23"/>
  <c r="AA23" s="1"/>
  <c r="AC23" s="1"/>
  <c r="AE21"/>
  <c r="AA21" s="1"/>
  <c r="AC21" s="1"/>
  <c r="AE19"/>
  <c r="AA19" s="1"/>
  <c r="AC19" s="1"/>
  <c r="AE17"/>
  <c r="AA17" s="1"/>
  <c r="AC17" s="1"/>
  <c r="AE15"/>
  <c r="AA15" s="1"/>
  <c r="AC15" s="1"/>
  <c r="AE13"/>
  <c r="AA13" s="1"/>
  <c r="AC13" s="1"/>
  <c r="AE11"/>
  <c r="AA11" s="1"/>
  <c r="AC11" s="1"/>
  <c r="AE9"/>
  <c r="AA9" s="1"/>
  <c r="AC9" s="1"/>
  <c r="AL30"/>
  <c r="AB30" s="1"/>
  <c r="AD30" s="1"/>
  <c r="AL28"/>
  <c r="AB28" s="1"/>
  <c r="AD28" s="1"/>
  <c r="AL26"/>
  <c r="AB26" s="1"/>
  <c r="AD26" s="1"/>
  <c r="AL24"/>
  <c r="AB24" s="1"/>
  <c r="AD24" s="1"/>
  <c r="AL22"/>
  <c r="AB22" s="1"/>
  <c r="AD22" s="1"/>
  <c r="AL20"/>
  <c r="AB20" s="1"/>
  <c r="AD20" s="1"/>
  <c r="AL18"/>
  <c r="AB18" s="1"/>
  <c r="AD18" s="1"/>
  <c r="AL16"/>
  <c r="AB16" s="1"/>
  <c r="AD16" s="1"/>
  <c r="AL14"/>
  <c r="AB14" s="1"/>
  <c r="AD14" s="1"/>
  <c r="AL12"/>
  <c r="AB12" s="1"/>
  <c r="AD12" s="1"/>
  <c r="AL10"/>
  <c r="AB10" s="1"/>
  <c r="AD10" s="1"/>
  <c r="AL8"/>
  <c r="AB8" s="1"/>
  <c r="AD8" s="1"/>
  <c r="AE30"/>
  <c r="AA30" s="1"/>
  <c r="AC30" s="1"/>
  <c r="AE28"/>
  <c r="AA28" s="1"/>
  <c r="AC28" s="1"/>
  <c r="AE26"/>
  <c r="AA26" s="1"/>
  <c r="AC26" s="1"/>
  <c r="AE24"/>
  <c r="AA24" s="1"/>
  <c r="AC24" s="1"/>
  <c r="AE22"/>
  <c r="AA22" s="1"/>
  <c r="AC22" s="1"/>
  <c r="AE20"/>
  <c r="AA20" s="1"/>
  <c r="AC20" s="1"/>
  <c r="AE18"/>
  <c r="AA18" s="1"/>
  <c r="AC18" s="1"/>
  <c r="AE16"/>
  <c r="AA16" s="1"/>
  <c r="AC16" s="1"/>
  <c r="AE14"/>
  <c r="AA14" s="1"/>
  <c r="AC14" s="1"/>
  <c r="AE12"/>
  <c r="AA12" s="1"/>
  <c r="AC12" s="1"/>
  <c r="AE10"/>
  <c r="AA10" s="1"/>
  <c r="AC10" s="1"/>
  <c r="AE7" i="10"/>
  <c r="AA7" s="1"/>
  <c r="AC7" s="1"/>
  <c r="AE9"/>
  <c r="AA9" s="1"/>
  <c r="AC9" s="1"/>
  <c r="AE11"/>
  <c r="AA11" s="1"/>
  <c r="AC11" s="1"/>
  <c r="AE13"/>
  <c r="AA13" s="1"/>
  <c r="AC13" s="1"/>
  <c r="AE15"/>
  <c r="AA15" s="1"/>
  <c r="AC15" s="1"/>
  <c r="AE17"/>
  <c r="AA17" s="1"/>
  <c r="AC17" s="1"/>
  <c r="AE19"/>
  <c r="AA19" s="1"/>
  <c r="AC19" s="1"/>
  <c r="AE21"/>
  <c r="AA21" s="1"/>
  <c r="AC21" s="1"/>
  <c r="AE23"/>
  <c r="AA23" s="1"/>
  <c r="AC23" s="1"/>
  <c r="AE25"/>
  <c r="AA25" s="1"/>
  <c r="AC25" s="1"/>
  <c r="AE8"/>
  <c r="AA8" s="1"/>
  <c r="AC8" s="1"/>
  <c r="AE10"/>
  <c r="AA10" s="1"/>
  <c r="AC10" s="1"/>
  <c r="AE12"/>
  <c r="AA12" s="1"/>
  <c r="AC12" s="1"/>
  <c r="AE14"/>
  <c r="AA14" s="1"/>
  <c r="AC14" s="1"/>
  <c r="AE16"/>
  <c r="AA16" s="1"/>
  <c r="AC16" s="1"/>
  <c r="AE18"/>
  <c r="AA18" s="1"/>
  <c r="AC18" s="1"/>
  <c r="AE20"/>
  <c r="AA20" s="1"/>
  <c r="AC20" s="1"/>
  <c r="AE22"/>
  <c r="AA22" s="1"/>
  <c r="AC22" s="1"/>
  <c r="AE24"/>
  <c r="AA24" s="1"/>
  <c r="AC24" s="1"/>
  <c r="AE26"/>
  <c r="AA26" s="1"/>
  <c r="AC26" s="1"/>
  <c r="AL16" i="9"/>
  <c r="AB16" s="1"/>
  <c r="AD16" s="1"/>
  <c r="AL9"/>
  <c r="AB9" s="1"/>
  <c r="AD9" s="1"/>
  <c r="AE12"/>
  <c r="AA12" s="1"/>
  <c r="AC12" s="1"/>
  <c r="AE14"/>
  <c r="AA14" s="1"/>
  <c r="AC14" s="1"/>
  <c r="AE16"/>
  <c r="AA16" s="1"/>
  <c r="AC16" s="1"/>
  <c r="AE18"/>
  <c r="AA18" s="1"/>
  <c r="AC18" s="1"/>
  <c r="AL12"/>
  <c r="AB12" s="1"/>
  <c r="AD12" s="1"/>
  <c r="AL14"/>
  <c r="AB14" s="1"/>
  <c r="AD14" s="1"/>
  <c r="AL17"/>
  <c r="AB17" s="1"/>
  <c r="AD17" s="1"/>
  <c r="AE10"/>
  <c r="AA10" s="1"/>
  <c r="AC10" s="1"/>
  <c r="AE26"/>
  <c r="AA26" s="1"/>
  <c r="AC26" s="1"/>
  <c r="AE8"/>
  <c r="AA8" s="1"/>
  <c r="AC8" s="1"/>
  <c r="AE20"/>
  <c r="AA20" s="1"/>
  <c r="AC20" s="1"/>
  <c r="AE22"/>
  <c r="AA22" s="1"/>
  <c r="AC22" s="1"/>
  <c r="AE24"/>
  <c r="AA24" s="1"/>
  <c r="AC24" s="1"/>
  <c r="AL7"/>
  <c r="AB7" s="1"/>
  <c r="AD7" s="1"/>
  <c r="AL15"/>
  <c r="AB15" s="1"/>
  <c r="AD15" s="1"/>
  <c r="AL23"/>
  <c r="AB23" s="1"/>
  <c r="AD23" s="1"/>
  <c r="AL13"/>
  <c r="AB13" s="1"/>
  <c r="AD13" s="1"/>
  <c r="AL21"/>
  <c r="AB21" s="1"/>
  <c r="AD21" s="1"/>
  <c r="AL11"/>
  <c r="AB11" s="1"/>
  <c r="AD11" s="1"/>
  <c r="AL19"/>
  <c r="AB19" s="1"/>
  <c r="AD19" s="1"/>
  <c r="AE7"/>
  <c r="AA7" s="1"/>
  <c r="AC7" s="1"/>
  <c r="AE9"/>
  <c r="AA9" s="1"/>
  <c r="AC9" s="1"/>
  <c r="AE11"/>
  <c r="AA11" s="1"/>
  <c r="AC11" s="1"/>
  <c r="AE13"/>
  <c r="AA13" s="1"/>
  <c r="AC13" s="1"/>
  <c r="AE15"/>
  <c r="AA15" s="1"/>
  <c r="AC15" s="1"/>
  <c r="AE17"/>
  <c r="AA17" s="1"/>
  <c r="AC17" s="1"/>
  <c r="AE19"/>
  <c r="AA19" s="1"/>
  <c r="AC19" s="1"/>
  <c r="AE21"/>
  <c r="AA21" s="1"/>
  <c r="AC21" s="1"/>
  <c r="AE23"/>
  <c r="AA23" s="1"/>
  <c r="AC23" s="1"/>
  <c r="AE25"/>
  <c r="AA25" s="1"/>
  <c r="AC25" s="1"/>
  <c r="AE27"/>
  <c r="AA27" s="1"/>
  <c r="AC27" s="1"/>
  <c r="AE29"/>
  <c r="AA29" s="1"/>
  <c r="AC29" s="1"/>
  <c r="AE28"/>
  <c r="AA28" s="1"/>
  <c r="AC28" s="1"/>
  <c r="AE31"/>
  <c r="AA31" s="1"/>
  <c r="AC31" s="1"/>
  <c r="AE7" i="8"/>
  <c r="AA7" s="1"/>
  <c r="AC7" s="1"/>
  <c r="AE9"/>
  <c r="AA9" s="1"/>
  <c r="AC9" s="1"/>
  <c r="AE11"/>
  <c r="AA11" s="1"/>
  <c r="AC11" s="1"/>
  <c r="AE13"/>
  <c r="AA13" s="1"/>
  <c r="AC13" s="1"/>
  <c r="AE15"/>
  <c r="AA15" s="1"/>
  <c r="AC15" s="1"/>
  <c r="AE17"/>
  <c r="AA17" s="1"/>
  <c r="AC17" s="1"/>
  <c r="AL7"/>
  <c r="AB7" s="1"/>
  <c r="AD7" s="1"/>
  <c r="AL8"/>
  <c r="AB8" s="1"/>
  <c r="AD8" s="1"/>
  <c r="AL9"/>
  <c r="AB9" s="1"/>
  <c r="AD9" s="1"/>
  <c r="AL10"/>
  <c r="AB10" s="1"/>
  <c r="AD10" s="1"/>
  <c r="AL11"/>
  <c r="AB11" s="1"/>
  <c r="AD11" s="1"/>
  <c r="AL12"/>
  <c r="AB12" s="1"/>
  <c r="AD12" s="1"/>
  <c r="AL13"/>
  <c r="AB13" s="1"/>
  <c r="AD13" s="1"/>
  <c r="AL14"/>
  <c r="AB14" s="1"/>
  <c r="AD14" s="1"/>
  <c r="AL15"/>
  <c r="AB15" s="1"/>
  <c r="AD15" s="1"/>
  <c r="AL16"/>
  <c r="AB16" s="1"/>
  <c r="AD16" s="1"/>
  <c r="AL17"/>
  <c r="AB17" s="1"/>
  <c r="AD17" s="1"/>
  <c r="AE8"/>
  <c r="AA8" s="1"/>
  <c r="AC8" s="1"/>
  <c r="AE10"/>
  <c r="AA10" s="1"/>
  <c r="AC10" s="1"/>
  <c r="AE12"/>
  <c r="AA12" s="1"/>
  <c r="AC12" s="1"/>
  <c r="AE14"/>
  <c r="AA14" s="1"/>
  <c r="AC14" s="1"/>
  <c r="AE16"/>
  <c r="AA16" s="1"/>
  <c r="AC16" s="1"/>
  <c r="AL7" i="7"/>
  <c r="AB7" s="1"/>
  <c r="AD7" s="1"/>
  <c r="AL8"/>
  <c r="AB8" s="1"/>
  <c r="AD8" s="1"/>
  <c r="AL9"/>
  <c r="AB9" s="1"/>
  <c r="AD9" s="1"/>
  <c r="AL10"/>
  <c r="AB10" s="1"/>
  <c r="AD10" s="1"/>
  <c r="AL11"/>
  <c r="AB11" s="1"/>
  <c r="AD11" s="1"/>
  <c r="AL12"/>
  <c r="AB12" s="1"/>
  <c r="AD12" s="1"/>
  <c r="AL13"/>
  <c r="AB13" s="1"/>
  <c r="AD13" s="1"/>
  <c r="AL14"/>
  <c r="AB14" s="1"/>
  <c r="AD14" s="1"/>
  <c r="AL15"/>
  <c r="AB15" s="1"/>
  <c r="AD15" s="1"/>
  <c r="AL16"/>
  <c r="AB16" s="1"/>
  <c r="AD16" s="1"/>
  <c r="AL17"/>
  <c r="AB17" s="1"/>
  <c r="AD17" s="1"/>
  <c r="AL18"/>
  <c r="AB18" s="1"/>
  <c r="AD18" s="1"/>
  <c r="AE7"/>
  <c r="AA7" s="1"/>
  <c r="AC7" s="1"/>
  <c r="AE8"/>
  <c r="AA8" s="1"/>
  <c r="AC8" s="1"/>
  <c r="AE9"/>
  <c r="AA9" s="1"/>
  <c r="AC9" s="1"/>
  <c r="AE10"/>
  <c r="AA10" s="1"/>
  <c r="AC10" s="1"/>
  <c r="AE11"/>
  <c r="AA11" s="1"/>
  <c r="AC11" s="1"/>
  <c r="AE12"/>
  <c r="AA12" s="1"/>
  <c r="AC12" s="1"/>
  <c r="AE13"/>
  <c r="AA13" s="1"/>
  <c r="AC13" s="1"/>
  <c r="AE14"/>
  <c r="AA14" s="1"/>
  <c r="AC14" s="1"/>
  <c r="AE15"/>
  <c r="AA15" s="1"/>
  <c r="AC15" s="1"/>
  <c r="AE16"/>
  <c r="AA16" s="1"/>
  <c r="AC16" s="1"/>
  <c r="AE17"/>
  <c r="AA17" s="1"/>
  <c r="AC17" s="1"/>
  <c r="AE18"/>
  <c r="AA18" s="1"/>
  <c r="AC18" s="1"/>
  <c r="AL19"/>
  <c r="AB19" s="1"/>
  <c r="AD19" s="1"/>
  <c r="AL20"/>
  <c r="AB20" s="1"/>
  <c r="AD20" s="1"/>
  <c r="AL24"/>
  <c r="AB24" s="1"/>
  <c r="AD24" s="1"/>
  <c r="AL25"/>
  <c r="AB25" s="1"/>
  <c r="AD25" s="1"/>
  <c r="AL27"/>
  <c r="AB27" s="1"/>
  <c r="AD27" s="1"/>
  <c r="AL28"/>
  <c r="AB28" s="1"/>
  <c r="AD28" s="1"/>
  <c r="AL29"/>
  <c r="AB29" s="1"/>
  <c r="AD29" s="1"/>
  <c r="AL30"/>
  <c r="AB30" s="1"/>
  <c r="AD30" s="1"/>
  <c r="AL31"/>
  <c r="AB31" s="1"/>
  <c r="AD31" s="1"/>
  <c r="AL21"/>
  <c r="AB21" s="1"/>
  <c r="AD21" s="1"/>
  <c r="AL22"/>
  <c r="AB22" s="1"/>
  <c r="AD22" s="1"/>
  <c r="AL23"/>
  <c r="AB23" s="1"/>
  <c r="AD23" s="1"/>
  <c r="AL26"/>
  <c r="AB26" s="1"/>
  <c r="AD26" s="1"/>
  <c r="AE19"/>
  <c r="AA19" s="1"/>
  <c r="AC19" s="1"/>
  <c r="AE20"/>
  <c r="AA20" s="1"/>
  <c r="AC20" s="1"/>
  <c r="AE21"/>
  <c r="AA21" s="1"/>
  <c r="AC21" s="1"/>
  <c r="AE22"/>
  <c r="AA22" s="1"/>
  <c r="AC22" s="1"/>
  <c r="AE23"/>
  <c r="AA23" s="1"/>
  <c r="AC23" s="1"/>
  <c r="AE24"/>
  <c r="AA24" s="1"/>
  <c r="AC24" s="1"/>
  <c r="AE25"/>
  <c r="AA25" s="1"/>
  <c r="AC25" s="1"/>
  <c r="AE26"/>
  <c r="AA26" s="1"/>
  <c r="AC26" s="1"/>
  <c r="AE27"/>
  <c r="AA27" s="1"/>
  <c r="AC27" s="1"/>
  <c r="AE28"/>
  <c r="AA28" s="1"/>
  <c r="AC28" s="1"/>
  <c r="AE29"/>
  <c r="AA29" s="1"/>
  <c r="AC29" s="1"/>
  <c r="AE30"/>
  <c r="AA30" s="1"/>
  <c r="AC30" s="1"/>
  <c r="AE31"/>
  <c r="AA31" s="1"/>
  <c r="AC31" s="1"/>
  <c r="AL23" i="6"/>
  <c r="AB23" s="1"/>
  <c r="AD23" s="1"/>
  <c r="AL24"/>
  <c r="AB24" s="1"/>
  <c r="AD24" s="1"/>
  <c r="AL25"/>
  <c r="AB25" s="1"/>
  <c r="AD25" s="1"/>
  <c r="AL26"/>
  <c r="AB26" s="1"/>
  <c r="AD26" s="1"/>
  <c r="AL27"/>
  <c r="AB27" s="1"/>
  <c r="AD27" s="1"/>
  <c r="AL28"/>
  <c r="AB28" s="1"/>
  <c r="AD28" s="1"/>
  <c r="AL29"/>
  <c r="AB29" s="1"/>
  <c r="AD29" s="1"/>
  <c r="AL30"/>
  <c r="AB30" s="1"/>
  <c r="AD30" s="1"/>
  <c r="AE23"/>
  <c r="AA23" s="1"/>
  <c r="AC23" s="1"/>
  <c r="AE11"/>
  <c r="AA11" s="1"/>
  <c r="AC11" s="1"/>
  <c r="AE15"/>
  <c r="AA15" s="1"/>
  <c r="AC15" s="1"/>
  <c r="AE20"/>
  <c r="AA20" s="1"/>
  <c r="AC20" s="1"/>
  <c r="AE21"/>
  <c r="AA21" s="1"/>
  <c r="AC21" s="1"/>
  <c r="AE22"/>
  <c r="AA22" s="1"/>
  <c r="AC22" s="1"/>
  <c r="AE27"/>
  <c r="AA27" s="1"/>
  <c r="AC27" s="1"/>
  <c r="AL19"/>
  <c r="AB19" s="1"/>
  <c r="AD19" s="1"/>
  <c r="AL20"/>
  <c r="AB20" s="1"/>
  <c r="AD20" s="1"/>
  <c r="AL21"/>
  <c r="AB21" s="1"/>
  <c r="AD21" s="1"/>
  <c r="AL22"/>
  <c r="AB22" s="1"/>
  <c r="AD22" s="1"/>
  <c r="AL7"/>
  <c r="AB7" s="1"/>
  <c r="AD7" s="1"/>
  <c r="AL8"/>
  <c r="AB8" s="1"/>
  <c r="AD8" s="1"/>
  <c r="AL9"/>
  <c r="AB9" s="1"/>
  <c r="AD9" s="1"/>
  <c r="AL10"/>
  <c r="AB10" s="1"/>
  <c r="AD10" s="1"/>
  <c r="AL11"/>
  <c r="AB11" s="1"/>
  <c r="AD11" s="1"/>
  <c r="AL12"/>
  <c r="AB12" s="1"/>
  <c r="AD12" s="1"/>
  <c r="AL13"/>
  <c r="AB13" s="1"/>
  <c r="AD13" s="1"/>
  <c r="AL14"/>
  <c r="AB14" s="1"/>
  <c r="AD14" s="1"/>
  <c r="AL15"/>
  <c r="AB15" s="1"/>
  <c r="AD15" s="1"/>
  <c r="AL16"/>
  <c r="AB16" s="1"/>
  <c r="AD16" s="1"/>
  <c r="AL17"/>
  <c r="AB17" s="1"/>
  <c r="AD17" s="1"/>
  <c r="AL18"/>
  <c r="AB18" s="1"/>
  <c r="AD18" s="1"/>
  <c r="AE16"/>
  <c r="AA16" s="1"/>
  <c r="AC16" s="1"/>
  <c r="AE17"/>
  <c r="AA17" s="1"/>
  <c r="AC17" s="1"/>
  <c r="AE18"/>
  <c r="AA18" s="1"/>
  <c r="AC18" s="1"/>
  <c r="AE10"/>
  <c r="AA10" s="1"/>
  <c r="AC10" s="1"/>
  <c r="AE24"/>
  <c r="AA24" s="1"/>
  <c r="AC24" s="1"/>
  <c r="AE25"/>
  <c r="AA25" s="1"/>
  <c r="AC25" s="1"/>
  <c r="AE26"/>
  <c r="AA26" s="1"/>
  <c r="AC26" s="1"/>
  <c r="AE12"/>
  <c r="AA12" s="1"/>
  <c r="AC12" s="1"/>
  <c r="AE13"/>
  <c r="AA13" s="1"/>
  <c r="AC13" s="1"/>
  <c r="AE14"/>
  <c r="AA14" s="1"/>
  <c r="AC14" s="1"/>
  <c r="AE28"/>
  <c r="AA28" s="1"/>
  <c r="AC28" s="1"/>
  <c r="AE29"/>
  <c r="AA29" s="1"/>
  <c r="AC29" s="1"/>
  <c r="AE30"/>
  <c r="AA30" s="1"/>
  <c r="AC30" s="1"/>
  <c r="AE31"/>
  <c r="AA31" s="1"/>
  <c r="AC31" s="1"/>
  <c r="AL23" i="5"/>
  <c r="AB23" s="1"/>
  <c r="AD23" s="1"/>
  <c r="AE7"/>
  <c r="AA7" s="1"/>
  <c r="AC7" s="1"/>
  <c r="AE8"/>
  <c r="AA8" s="1"/>
  <c r="AC8" s="1"/>
  <c r="AE10"/>
  <c r="AA10" s="1"/>
  <c r="AC10" s="1"/>
  <c r="AE13"/>
  <c r="AA13" s="1"/>
  <c r="AC13" s="1"/>
  <c r="AE15"/>
  <c r="AA15" s="1"/>
  <c r="AC15" s="1"/>
  <c r="AE17"/>
  <c r="AA17" s="1"/>
  <c r="AC17" s="1"/>
  <c r="AE19"/>
  <c r="AA19" s="1"/>
  <c r="AC19" s="1"/>
  <c r="AE21"/>
  <c r="AA21" s="1"/>
  <c r="AC21" s="1"/>
  <c r="AE23"/>
  <c r="AA23" s="1"/>
  <c r="AC23" s="1"/>
  <c r="AE25"/>
  <c r="AA25" s="1"/>
  <c r="AC25" s="1"/>
  <c r="AE27"/>
  <c r="AA27" s="1"/>
  <c r="AC27" s="1"/>
  <c r="AE9"/>
  <c r="AA9" s="1"/>
  <c r="AC9" s="1"/>
  <c r="AE11"/>
  <c r="AA11" s="1"/>
  <c r="AC11" s="1"/>
  <c r="AE12"/>
  <c r="AA12" s="1"/>
  <c r="AC12" s="1"/>
  <c r="AE14"/>
  <c r="AA14" s="1"/>
  <c r="AC14" s="1"/>
  <c r="AE16"/>
  <c r="AA16" s="1"/>
  <c r="AC16" s="1"/>
  <c r="AE18"/>
  <c r="AA18" s="1"/>
  <c r="AC18" s="1"/>
  <c r="AE20"/>
  <c r="AA20" s="1"/>
  <c r="AC20" s="1"/>
  <c r="AE22"/>
  <c r="AA22" s="1"/>
  <c r="AC22" s="1"/>
  <c r="AE24"/>
  <c r="AA24" s="1"/>
  <c r="AC24" s="1"/>
  <c r="AE26"/>
  <c r="AA26" s="1"/>
  <c r="AC26" s="1"/>
  <c r="AE28"/>
  <c r="AE29"/>
  <c r="AE30"/>
  <c r="AL28"/>
  <c r="AL29"/>
  <c r="AL30"/>
  <c r="AL8" i="4"/>
  <c r="AB8" s="1"/>
  <c r="AD8" s="1"/>
  <c r="AL9"/>
  <c r="AB9" s="1"/>
  <c r="AD9" s="1"/>
  <c r="AL11"/>
  <c r="AB11" s="1"/>
  <c r="AD11" s="1"/>
  <c r="AL14"/>
  <c r="AB14" s="1"/>
  <c r="AD14" s="1"/>
  <c r="AL16"/>
  <c r="AB16" s="1"/>
  <c r="AD16" s="1"/>
  <c r="AL18"/>
  <c r="AB18" s="1"/>
  <c r="AD18" s="1"/>
  <c r="AL20"/>
  <c r="AB20" s="1"/>
  <c r="AD20" s="1"/>
  <c r="AL21"/>
  <c r="AB21" s="1"/>
  <c r="AD21" s="1"/>
  <c r="AL23"/>
  <c r="AB23" s="1"/>
  <c r="AD23" s="1"/>
  <c r="AL25"/>
  <c r="AB25" s="1"/>
  <c r="AD25" s="1"/>
  <c r="AL27"/>
  <c r="AB27" s="1"/>
  <c r="AD27" s="1"/>
  <c r="AL28"/>
  <c r="AB28" s="1"/>
  <c r="AD28" s="1"/>
  <c r="AL30"/>
  <c r="AB30" s="1"/>
  <c r="AD30" s="1"/>
  <c r="AL7"/>
  <c r="AB7" s="1"/>
  <c r="AD7" s="1"/>
  <c r="AL10"/>
  <c r="AB10" s="1"/>
  <c r="AD10" s="1"/>
  <c r="AL12"/>
  <c r="AB12" s="1"/>
  <c r="AD12" s="1"/>
  <c r="AL13"/>
  <c r="AB13" s="1"/>
  <c r="AD13" s="1"/>
  <c r="AL15"/>
  <c r="AB15" s="1"/>
  <c r="AD15" s="1"/>
  <c r="AL17"/>
  <c r="AB17" s="1"/>
  <c r="AD17" s="1"/>
  <c r="AL19"/>
  <c r="AB19" s="1"/>
  <c r="AD19" s="1"/>
  <c r="AL22"/>
  <c r="AB22" s="1"/>
  <c r="AD22" s="1"/>
  <c r="AL24"/>
  <c r="AB24" s="1"/>
  <c r="AD24" s="1"/>
  <c r="AL26"/>
  <c r="AB26" s="1"/>
  <c r="AD26" s="1"/>
  <c r="AL29"/>
  <c r="AB29" s="1"/>
  <c r="AD29" s="1"/>
  <c r="AE8"/>
  <c r="AA8" s="1"/>
  <c r="AC8" s="1"/>
  <c r="AE9"/>
  <c r="AA9" s="1"/>
  <c r="AC9" s="1"/>
  <c r="AE10"/>
  <c r="AA10" s="1"/>
  <c r="AC10" s="1"/>
  <c r="AE11"/>
  <c r="AA11" s="1"/>
  <c r="AC11" s="1"/>
  <c r="AE12"/>
  <c r="AA12" s="1"/>
  <c r="AC12" s="1"/>
  <c r="AE13"/>
  <c r="AA13" s="1"/>
  <c r="AC13" s="1"/>
  <c r="AE14"/>
  <c r="AA14" s="1"/>
  <c r="AC14" s="1"/>
  <c r="AE15"/>
  <c r="AA15" s="1"/>
  <c r="AC15" s="1"/>
  <c r="AE16"/>
  <c r="AA16" s="1"/>
  <c r="AC16" s="1"/>
  <c r="AE17"/>
  <c r="AA17" s="1"/>
  <c r="AC17" s="1"/>
  <c r="AE18"/>
  <c r="AA18" s="1"/>
  <c r="AC18" s="1"/>
  <c r="AE19"/>
  <c r="AA19" s="1"/>
  <c r="AC19" s="1"/>
  <c r="AE20"/>
  <c r="AA20" s="1"/>
  <c r="AC20" s="1"/>
  <c r="AE21"/>
  <c r="AA21" s="1"/>
  <c r="AC21" s="1"/>
  <c r="AE22"/>
  <c r="AA22" s="1"/>
  <c r="AC22" s="1"/>
  <c r="AE23"/>
  <c r="AA23" s="1"/>
  <c r="AC23" s="1"/>
  <c r="AE24"/>
  <c r="AA24" s="1"/>
  <c r="AC24" s="1"/>
  <c r="AE25"/>
  <c r="AA25" s="1"/>
  <c r="AC25" s="1"/>
  <c r="AE26"/>
  <c r="AA26" s="1"/>
  <c r="AC26" s="1"/>
  <c r="AE27"/>
  <c r="AA27" s="1"/>
  <c r="AC27" s="1"/>
  <c r="AE28"/>
  <c r="AA28" s="1"/>
  <c r="AC28" s="1"/>
  <c r="AE29"/>
  <c r="AA29" s="1"/>
  <c r="AC29" s="1"/>
  <c r="AE30"/>
  <c r="AA30" s="1"/>
  <c r="AC30" s="1"/>
  <c r="AE7"/>
  <c r="AA7" s="1"/>
  <c r="AC7" s="1"/>
  <c r="AD33" i="10" l="1"/>
  <c r="M13" i="3" s="1"/>
  <c r="AD36" i="10"/>
  <c r="S13" i="3" s="1"/>
  <c r="AD35" i="10"/>
  <c r="Q13" i="3" s="1"/>
  <c r="AB35" i="10"/>
  <c r="I13" i="3" s="1"/>
  <c r="U13" s="1"/>
  <c r="AD35" i="4"/>
  <c r="Q6" i="3" s="1"/>
  <c r="AD34" i="4"/>
  <c r="O6" i="3" s="1"/>
  <c r="AD33" i="4"/>
  <c r="M6" i="3" s="1"/>
  <c r="AD32" i="4"/>
  <c r="K6" i="3" s="1"/>
  <c r="AD36" i="4"/>
  <c r="S6" i="3" s="1"/>
  <c r="AD35" i="8"/>
  <c r="Q11" i="3" s="1"/>
  <c r="AD33" i="8"/>
  <c r="M11" i="3" s="1"/>
  <c r="AD32" i="8"/>
  <c r="K11" i="3" s="1"/>
  <c r="AD36" i="8"/>
  <c r="S11" i="3" s="1"/>
  <c r="AD36" i="5"/>
  <c r="S8" i="3" s="1"/>
  <c r="AC35" i="4"/>
  <c r="P6" i="3" s="1"/>
  <c r="AC34" i="4"/>
  <c r="N6" i="3" s="1"/>
  <c r="AC33" i="4"/>
  <c r="L6" i="3" s="1"/>
  <c r="AC36" i="4"/>
  <c r="R6" i="3" s="1"/>
  <c r="AC32" i="4"/>
  <c r="J6" i="3" s="1"/>
  <c r="AD34" i="8"/>
  <c r="O11" i="3" s="1"/>
  <c r="AC33" i="10"/>
  <c r="L13" i="3" s="1"/>
  <c r="AC32" i="10"/>
  <c r="J13" i="3" s="1"/>
  <c r="AC36" i="10"/>
  <c r="R13" i="3" s="1"/>
  <c r="AC35" i="10"/>
  <c r="P13" i="3" s="1"/>
  <c r="AC34" i="10"/>
  <c r="N13" i="3" s="1"/>
  <c r="AD36" i="9"/>
  <c r="S12" i="3" s="1"/>
  <c r="AD33" i="9"/>
  <c r="M12" i="3" s="1"/>
  <c r="AD35" i="9"/>
  <c r="Q12" i="3" s="1"/>
  <c r="AD34" i="9"/>
  <c r="O12" i="3" s="1"/>
  <c r="AD32" i="9"/>
  <c r="K12" i="3" s="1"/>
  <c r="AC33" i="9"/>
  <c r="L12" i="3" s="1"/>
  <c r="AC32" i="9"/>
  <c r="J12" i="3" s="1"/>
  <c r="AC36" i="9"/>
  <c r="R12" i="3" s="1"/>
  <c r="AC35" i="9"/>
  <c r="P12" i="3" s="1"/>
  <c r="AC34" i="9"/>
  <c r="N12" i="3" s="1"/>
  <c r="AC33" i="8"/>
  <c r="L11" i="3" s="1"/>
  <c r="AC34" i="8"/>
  <c r="N11" i="3" s="1"/>
  <c r="AC35" i="8"/>
  <c r="P11" i="3" s="1"/>
  <c r="AC36" i="8"/>
  <c r="R11" i="3" s="1"/>
  <c r="AC32" i="8"/>
  <c r="J11" i="3" s="1"/>
  <c r="AB35" i="7"/>
  <c r="I10" i="3" s="1"/>
  <c r="U10" s="1"/>
  <c r="AD32" i="7"/>
  <c r="K10" i="3" s="1"/>
  <c r="AD33" i="7"/>
  <c r="M10" i="3" s="1"/>
  <c r="AD35" i="7"/>
  <c r="Q10" i="3" s="1"/>
  <c r="AD36" i="7"/>
  <c r="S10" i="3" s="1"/>
  <c r="AD34" i="7"/>
  <c r="O10" i="3" s="1"/>
  <c r="AC34" i="7"/>
  <c r="N10" i="3" s="1"/>
  <c r="AC33" i="7"/>
  <c r="L10" i="3" s="1"/>
  <c r="AC35" i="7"/>
  <c r="P10" i="3" s="1"/>
  <c r="AC36" i="7"/>
  <c r="R10" i="3" s="1"/>
  <c r="AC32" i="7"/>
  <c r="J10" i="3" s="1"/>
  <c r="AD33" i="6"/>
  <c r="M9" i="3" s="1"/>
  <c r="AD36" i="6"/>
  <c r="S9" i="3" s="1"/>
  <c r="AD34" i="6"/>
  <c r="O9" i="3" s="1"/>
  <c r="AD32" i="6"/>
  <c r="K9" i="3" s="1"/>
  <c r="AD35" i="6"/>
  <c r="Q9" i="3" s="1"/>
  <c r="AC35" i="6"/>
  <c r="P9" i="3" s="1"/>
  <c r="AC36" i="6"/>
  <c r="R9" i="3" s="1"/>
  <c r="AC34" i="6"/>
  <c r="N9" i="3" s="1"/>
  <c r="AC32" i="6"/>
  <c r="J9" i="3" s="1"/>
  <c r="AC33" i="6"/>
  <c r="L9" i="3" s="1"/>
  <c r="AC32" i="5"/>
  <c r="J8" i="3" s="1"/>
  <c r="AC36" i="5"/>
  <c r="R8" i="3" s="1"/>
  <c r="AC35" i="5"/>
  <c r="P8" i="3" s="1"/>
  <c r="AC33" i="5"/>
  <c r="L8" i="3" s="1"/>
  <c r="AC34" i="5"/>
  <c r="N8" i="3" s="1"/>
  <c r="AD32" i="5"/>
  <c r="K8" i="3" s="1"/>
  <c r="AD33" i="5"/>
  <c r="M8" i="3" s="1"/>
  <c r="AD35" i="5"/>
  <c r="Q8" i="3" s="1"/>
  <c r="AD34" i="5"/>
  <c r="O8" i="3" s="1"/>
  <c r="AB35" i="5"/>
  <c r="I8" i="3" s="1"/>
  <c r="U8" s="1"/>
  <c r="AA35" i="1"/>
  <c r="H7" i="3" s="1"/>
  <c r="AC33" i="1"/>
  <c r="L7" i="3" s="1"/>
  <c r="AC36" i="1"/>
  <c r="R7" i="3" s="1"/>
  <c r="AC35" i="1"/>
  <c r="P7" i="3" s="1"/>
  <c r="AC34" i="1"/>
  <c r="N7" i="3" s="1"/>
  <c r="AC32" i="1"/>
  <c r="J7" i="3" s="1"/>
  <c r="AB35" i="1"/>
  <c r="I7" i="3" s="1"/>
  <c r="AD35" i="1"/>
  <c r="Q7" i="3" s="1"/>
  <c r="AD32" i="1"/>
  <c r="K7" i="3" s="1"/>
  <c r="AD36" i="1"/>
  <c r="S7" i="3" s="1"/>
  <c r="AD33" i="1"/>
  <c r="M7" i="3" s="1"/>
  <c r="AD34" i="1"/>
  <c r="O7" i="3" s="1"/>
  <c r="AA35" i="10"/>
  <c r="H13" i="3" s="1"/>
  <c r="T13" s="1"/>
  <c r="AB35" i="9"/>
  <c r="I12" i="3" s="1"/>
  <c r="U12" s="1"/>
  <c r="AA35" i="9"/>
  <c r="H12" i="3" s="1"/>
  <c r="T12" s="1"/>
  <c r="AB35" i="8"/>
  <c r="I11" i="3" s="1"/>
  <c r="U11" s="1"/>
  <c r="AA35" i="8"/>
  <c r="H11" i="3" s="1"/>
  <c r="T11" s="1"/>
  <c r="AA35" i="7"/>
  <c r="H10" i="3" s="1"/>
  <c r="T10" s="1"/>
  <c r="AB35" i="6"/>
  <c r="I9" i="3" s="1"/>
  <c r="U9" s="1"/>
  <c r="AA35" i="6"/>
  <c r="H9" i="3" s="1"/>
  <c r="T9" s="1"/>
  <c r="AA35" i="5"/>
  <c r="H8" i="3" s="1"/>
  <c r="T8" s="1"/>
  <c r="AB35" i="4"/>
  <c r="I6" i="3" s="1"/>
  <c r="U6" s="1"/>
  <c r="AA35" i="4"/>
  <c r="H6" i="3" s="1"/>
  <c r="T6" s="1"/>
  <c r="S19" l="1"/>
  <c r="R19"/>
  <c r="L19"/>
  <c r="P19"/>
  <c r="N19"/>
  <c r="H19"/>
  <c r="T19" s="1"/>
  <c r="J19"/>
  <c r="O19"/>
  <c r="K19"/>
  <c r="M19"/>
  <c r="Q19"/>
  <c r="T7"/>
  <c r="U7"/>
  <c r="I19"/>
  <c r="U19" s="1"/>
</calcChain>
</file>

<file path=xl/sharedStrings.xml><?xml version="1.0" encoding="utf-8"?>
<sst xmlns="http://schemas.openxmlformats.org/spreadsheetml/2006/main" count="664" uniqueCount="207">
  <si>
    <t>Карта контроля за физической подготовкой обучающихся</t>
  </si>
  <si>
    <t>№</t>
  </si>
  <si>
    <t>Ф.И. обучающихся</t>
  </si>
  <si>
    <t>Сила (подтягивания)</t>
  </si>
  <si>
    <t>нач. год</t>
  </si>
  <si>
    <t>рез</t>
  </si>
  <si>
    <t>Средний балл</t>
  </si>
  <si>
    <t>Скорость (бег 30м)</t>
  </si>
  <si>
    <t>Координация (3:10)</t>
  </si>
  <si>
    <t>Прыгучесть (пр. с места)</t>
  </si>
  <si>
    <t>Гибкость (наклоны)</t>
  </si>
  <si>
    <t>Выносливость (кросс)</t>
  </si>
  <si>
    <t>% успеваемости</t>
  </si>
  <si>
    <t>% качества</t>
  </si>
  <si>
    <t>Уровень обученности</t>
  </si>
  <si>
    <t>Общее развит</t>
  </si>
  <si>
    <t>9 А</t>
  </si>
  <si>
    <t>класса за 2013-2014 учебный год</t>
  </si>
  <si>
    <t>Ахметдинова Лиля</t>
  </si>
  <si>
    <t>Галунчикова Юлия</t>
  </si>
  <si>
    <t>Горючкин Павел</t>
  </si>
  <si>
    <t>Давыденко Михаил (лфк)</t>
  </si>
  <si>
    <t>Добрынина Юля</t>
  </si>
  <si>
    <t>Емельянова Ксения</t>
  </si>
  <si>
    <t>Казакова Екатерина</t>
  </si>
  <si>
    <t>Казанцев Михаил</t>
  </si>
  <si>
    <t>Карпенко Лада</t>
  </si>
  <si>
    <t>Киселев Владимир</t>
  </si>
  <si>
    <t>Кузьмин Даниил</t>
  </si>
  <si>
    <t>Лаврентьева Наталья</t>
  </si>
  <si>
    <t>Мартынова Анастасия</t>
  </si>
  <si>
    <t>Мунгалов Даниил</t>
  </si>
  <si>
    <t>Осипов Илья</t>
  </si>
  <si>
    <t>Полетаева Екатерина</t>
  </si>
  <si>
    <t>Ракитянский Владислав</t>
  </si>
  <si>
    <t>Рузанов Артем</t>
  </si>
  <si>
    <t>Туктарев Станислав</t>
  </si>
  <si>
    <t>Файзулина Наталья</t>
  </si>
  <si>
    <t>Федкович Алена</t>
  </si>
  <si>
    <t>Фотеева Юлия (СМГ)</t>
  </si>
  <si>
    <t>Чабанов Стас</t>
  </si>
  <si>
    <t>Чемякина Людмила</t>
  </si>
  <si>
    <t>оцен</t>
  </si>
  <si>
    <t>6 В</t>
  </si>
  <si>
    <t>Агалаков Григорий</t>
  </si>
  <si>
    <t>Богатырёва Елиз.</t>
  </si>
  <si>
    <t>Вальц Данил</t>
  </si>
  <si>
    <t>Васильева Александ.</t>
  </si>
  <si>
    <t>Дарбинян Айказ</t>
  </si>
  <si>
    <t>Дудин Никита</t>
  </si>
  <si>
    <t>Екимова Юлия</t>
  </si>
  <si>
    <t>Емельянов Максим</t>
  </si>
  <si>
    <t>Ефимов Денис</t>
  </si>
  <si>
    <t>Казанцев Данил</t>
  </si>
  <si>
    <t>Касьянова Алекс.</t>
  </si>
  <si>
    <t>Коробкова Дарья</t>
  </si>
  <si>
    <t>Куликова Полина</t>
  </si>
  <si>
    <t>Ломакин Данил</t>
  </si>
  <si>
    <t>Новичков Данил</t>
  </si>
  <si>
    <t>Попов Семен</t>
  </si>
  <si>
    <t>Приймак Любовь</t>
  </si>
  <si>
    <t>Серебряков Дмитрий</t>
  </si>
  <si>
    <t>Тарунина Татьяна</t>
  </si>
  <si>
    <t>Тетерина Юлия</t>
  </si>
  <si>
    <t>Угулава Илья</t>
  </si>
  <si>
    <t>Худасов Иван</t>
  </si>
  <si>
    <t>Чупахин Максим</t>
  </si>
  <si>
    <t>Шляпникова Олеся</t>
  </si>
  <si>
    <t>Первушина Моника</t>
  </si>
  <si>
    <t>кон. год</t>
  </si>
  <si>
    <t>9 Б</t>
  </si>
  <si>
    <t>Аверин Влад</t>
  </si>
  <si>
    <t>Антропов Максим</t>
  </si>
  <si>
    <t>Бойко Дарья</t>
  </si>
  <si>
    <t>Ерошкин Кирилл</t>
  </si>
  <si>
    <t>Ершов Никит</t>
  </si>
  <si>
    <t>Ефимов Станислав</t>
  </si>
  <si>
    <t>Запевалова Алекс.</t>
  </si>
  <si>
    <t>Злыднева Евгения</t>
  </si>
  <si>
    <t>Казакова Вероника</t>
  </si>
  <si>
    <t>Копылова Саша</t>
  </si>
  <si>
    <t>Кузьмина Алина</t>
  </si>
  <si>
    <t>Ларкин Влад</t>
  </si>
  <si>
    <t>Лушникова Ксения</t>
  </si>
  <si>
    <t>Меньщикова Дарья</t>
  </si>
  <si>
    <t>Пивоварова Регина</t>
  </si>
  <si>
    <t>Попов Илья</t>
  </si>
  <si>
    <t>Родионов Алексей</t>
  </si>
  <si>
    <t>Фадаава Анастасия</t>
  </si>
  <si>
    <t>Фадеева Софья</t>
  </si>
  <si>
    <t>Фатеева Алина</t>
  </si>
  <si>
    <t>Филиппенок Вероника</t>
  </si>
  <si>
    <t>9 В</t>
  </si>
  <si>
    <t>Александрова Валерия</t>
  </si>
  <si>
    <t>Андреев Алексей</t>
  </si>
  <si>
    <t>Аристова Екатерина</t>
  </si>
  <si>
    <t>Бабушкина Татьяна(п)</t>
  </si>
  <si>
    <t>Баженов Денис</t>
  </si>
  <si>
    <t>Барковский Савелий</t>
  </si>
  <si>
    <t>Борисов Илья</t>
  </si>
  <si>
    <t>Ветлугина Алина п)</t>
  </si>
  <si>
    <t>Гордеева Анастасия</t>
  </si>
  <si>
    <t>Катайцев Алексей</t>
  </si>
  <si>
    <t>Кириллов Артем</t>
  </si>
  <si>
    <t>Комарских Екатерина</t>
  </si>
  <si>
    <t>Коновалов Николай</t>
  </si>
  <si>
    <t>Коралева Анастасия</t>
  </si>
  <si>
    <t>Косенко Ксения</t>
  </si>
  <si>
    <t>Мильцуков Дмитрий</t>
  </si>
  <si>
    <t>Назарова Сабрина</t>
  </si>
  <si>
    <t>Новоселов Артем</t>
  </si>
  <si>
    <t>Осипов Дмитрий</t>
  </si>
  <si>
    <t>Подрыванова Татьяна</t>
  </si>
  <si>
    <t>Предеин Максим</t>
  </si>
  <si>
    <t>Сошина Елена</t>
  </si>
  <si>
    <t>Спирева Мария</t>
  </si>
  <si>
    <t>Усачев Андркй</t>
  </si>
  <si>
    <t>Маслов</t>
  </si>
  <si>
    <t>10 А</t>
  </si>
  <si>
    <t>Брынь Константин</t>
  </si>
  <si>
    <t>Бацаев Алексей</t>
  </si>
  <si>
    <t>Бутаков  Александр</t>
  </si>
  <si>
    <t>Вышкварко Дмитрий</t>
  </si>
  <si>
    <t>Гонцов Даниил</t>
  </si>
  <si>
    <t>Емельянов Влад</t>
  </si>
  <si>
    <t>Карпов Антон</t>
  </si>
  <si>
    <t>Кочарин Семен</t>
  </si>
  <si>
    <t>Примак Михаил</t>
  </si>
  <si>
    <t>Сеначин Кирил</t>
  </si>
  <si>
    <t>Тронин Антон</t>
  </si>
  <si>
    <t>Фадюшин Егор</t>
  </si>
  <si>
    <t>10 Б</t>
  </si>
  <si>
    <t>Александров Иван</t>
  </si>
  <si>
    <t>Анашкин Дмитрий</t>
  </si>
  <si>
    <t>Батарчук Влад</t>
  </si>
  <si>
    <t>Брежнев Денис</t>
  </si>
  <si>
    <t>Гетманов Владислав</t>
  </si>
  <si>
    <t>Кардаполов Данил</t>
  </si>
  <si>
    <t>Козлов Михаил</t>
  </si>
  <si>
    <t>Макарцев Артем</t>
  </si>
  <si>
    <t>Нелюбов Артем</t>
  </si>
  <si>
    <t>Неупакоев Сергей</t>
  </si>
  <si>
    <t>Тарунин Юрий</t>
  </si>
  <si>
    <t>11 А</t>
  </si>
  <si>
    <t>Акимов Артём</t>
  </si>
  <si>
    <t>Бабушкина Алина</t>
  </si>
  <si>
    <t>Бурхатский Дмитрий</t>
  </si>
  <si>
    <t>Гусейнов Артём</t>
  </si>
  <si>
    <t>Иванова Вера</t>
  </si>
  <si>
    <t>Махмутова Ксения</t>
  </si>
  <si>
    <t>Моховикова Елена</t>
  </si>
  <si>
    <t>Новосёлов Александр</t>
  </si>
  <si>
    <t>Першина Анастасия</t>
  </si>
  <si>
    <t>Пушкарёва Ксения</t>
  </si>
  <si>
    <t>Силин Игорь</t>
  </si>
  <si>
    <t>Слабодчикова Екатерина</t>
  </si>
  <si>
    <t>Слабунова Валерия</t>
  </si>
  <si>
    <t>Степанов Евгений</t>
  </si>
  <si>
    <t>Сухих Станислав</t>
  </si>
  <si>
    <t>Торошелидзе Мария</t>
  </si>
  <si>
    <t>Трушина Екатерина</t>
  </si>
  <si>
    <t>Усов Данил</t>
  </si>
  <si>
    <t>Чувакина Екатерина</t>
  </si>
  <si>
    <t>Шахурдин Дмитрий</t>
  </si>
  <si>
    <t>11 Б</t>
  </si>
  <si>
    <t>Андреева Виктория</t>
  </si>
  <si>
    <t>Балацкий Роман</t>
  </si>
  <si>
    <t>Васильева Анастасия(смг)</t>
  </si>
  <si>
    <t>Дрозач Никита</t>
  </si>
  <si>
    <t>Жукова Екатерина</t>
  </si>
  <si>
    <t>Захаров Глеб</t>
  </si>
  <si>
    <t>Зиновьева Ксения</t>
  </si>
  <si>
    <t>Колотыгин Евгений</t>
  </si>
  <si>
    <t>Мухортиков Константин</t>
  </si>
  <si>
    <t>Насонов Иван</t>
  </si>
  <si>
    <t>Осетров Сергей</t>
  </si>
  <si>
    <t>Панферов Семён</t>
  </si>
  <si>
    <t>Полонников Алексей</t>
  </si>
  <si>
    <t xml:space="preserve">Просекова Вероника(п) </t>
  </si>
  <si>
    <t>Серёдкин  Дмитрий</t>
  </si>
  <si>
    <t>Скоробогатова Ирина</t>
  </si>
  <si>
    <t>Старикова Екатерина</t>
  </si>
  <si>
    <t>Фенина Антонина (п)</t>
  </si>
  <si>
    <t>Чекинский  Владимир</t>
  </si>
  <si>
    <t>8.0</t>
  </si>
  <si>
    <t>Класс</t>
  </si>
  <si>
    <t>Высокий</t>
  </si>
  <si>
    <t>Выше среднего</t>
  </si>
  <si>
    <t>Средний</t>
  </si>
  <si>
    <t>Ниже среднего</t>
  </si>
  <si>
    <t>Низкий</t>
  </si>
  <si>
    <t>Общее развитие</t>
  </si>
  <si>
    <t>нач</t>
  </si>
  <si>
    <t>кон</t>
  </si>
  <si>
    <t>% успеваем</t>
  </si>
  <si>
    <t>Уровень физической подготовленности обучающихся на 2013-2014 год (учитель: О.М. Бачинина)</t>
  </si>
  <si>
    <t>6 В класс</t>
  </si>
  <si>
    <t>9 В класс</t>
  </si>
  <si>
    <t>9 А класс</t>
  </si>
  <si>
    <t>9 Б класс</t>
  </si>
  <si>
    <t>10 А класс</t>
  </si>
  <si>
    <t>11 А класс</t>
  </si>
  <si>
    <t>10 Б класс</t>
  </si>
  <si>
    <t>11 Б класс</t>
  </si>
  <si>
    <t>Итого</t>
  </si>
  <si>
    <t>Учитель физкультуры:                                                            О.М.Бачинина</t>
  </si>
  <si>
    <t>Вакказова Виктория</t>
  </si>
</sst>
</file>

<file path=xl/styles.xml><?xml version="1.0" encoding="utf-8"?>
<styleSheet xmlns="http://schemas.openxmlformats.org/spreadsheetml/2006/main">
  <numFmts count="5">
    <numFmt numFmtId="164" formatCode="_-* #,##0.00_р_._-;\-* #,##0.00_р_._-;_-* &quot;-&quot;??_р_._-;_-@_-"/>
    <numFmt numFmtId="165" formatCode="_-* #,##0.0_р_._-;\-* #,##0.0_р_._-;_-* &quot;-&quot;??_р_._-;_-@_-"/>
    <numFmt numFmtId="166" formatCode="_-* #,##0_р_._-;\-* #,##0_р_._-;_-* &quot;-&quot;??_р_._-;_-@_-"/>
    <numFmt numFmtId="167" formatCode="0.0"/>
    <numFmt numFmtId="168" formatCode="#,##0_ ;\-#,##0\ "/>
  </numFmts>
  <fonts count="8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27">
    <xf numFmtId="0" fontId="0" fillId="0" borderId="0" xfId="0"/>
    <xf numFmtId="0" fontId="1" fillId="0" borderId="0" xfId="0" applyFont="1"/>
    <xf numFmtId="0" fontId="0" fillId="0" borderId="1" xfId="0" applyBorder="1" applyAlignment="1">
      <alignment horizontal="center"/>
    </xf>
    <xf numFmtId="0" fontId="0" fillId="0" borderId="1" xfId="0" applyBorder="1"/>
    <xf numFmtId="0" fontId="0" fillId="2" borderId="1" xfId="0" applyFill="1" applyBorder="1"/>
    <xf numFmtId="0" fontId="2" fillId="0" borderId="0" xfId="0" applyFont="1"/>
    <xf numFmtId="0" fontId="3" fillId="0" borderId="0" xfId="0" applyFont="1" applyAlignment="1">
      <alignment horizontal="center"/>
    </xf>
    <xf numFmtId="0" fontId="0" fillId="0" borderId="12" xfId="0" applyBorder="1"/>
    <xf numFmtId="0" fontId="0" fillId="0" borderId="13" xfId="0" applyBorder="1"/>
    <xf numFmtId="0" fontId="0" fillId="2" borderId="15" xfId="0" applyFill="1" applyBorder="1"/>
    <xf numFmtId="0" fontId="0" fillId="2" borderId="9" xfId="0" applyFill="1" applyBorder="1"/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2" borderId="2" xfId="0" applyFill="1" applyBorder="1"/>
    <xf numFmtId="0" fontId="0" fillId="0" borderId="2" xfId="0" applyBorder="1"/>
    <xf numFmtId="0" fontId="0" fillId="0" borderId="18" xfId="0" applyBorder="1"/>
    <xf numFmtId="0" fontId="0" fillId="0" borderId="15" xfId="0" applyBorder="1"/>
    <xf numFmtId="0" fontId="0" fillId="0" borderId="16" xfId="0" applyBorder="1"/>
    <xf numFmtId="0" fontId="0" fillId="0" borderId="3" xfId="0" applyBorder="1" applyAlignment="1">
      <alignment horizontal="center"/>
    </xf>
    <xf numFmtId="0" fontId="0" fillId="2" borderId="3" xfId="0" applyFill="1" applyBorder="1"/>
    <xf numFmtId="0" fontId="0" fillId="0" borderId="3" xfId="0" applyBorder="1"/>
    <xf numFmtId="0" fontId="0" fillId="0" borderId="11" xfId="0" applyBorder="1"/>
    <xf numFmtId="0" fontId="0" fillId="0" borderId="15" xfId="0" applyBorder="1" applyAlignment="1">
      <alignment horizontal="center"/>
    </xf>
    <xf numFmtId="0" fontId="0" fillId="0" borderId="9" xfId="0" applyBorder="1" applyAlignment="1">
      <alignment horizontal="center"/>
    </xf>
    <xf numFmtId="166" fontId="0" fillId="0" borderId="15" xfId="1" applyNumberFormat="1" applyFont="1" applyBorder="1" applyAlignment="1">
      <alignment horizontal="center" vertical="center" wrapText="1"/>
    </xf>
    <xf numFmtId="166" fontId="0" fillId="0" borderId="16" xfId="1" applyNumberFormat="1" applyFont="1" applyBorder="1" applyAlignment="1">
      <alignment vertical="center" wrapText="1"/>
    </xf>
    <xf numFmtId="166" fontId="0" fillId="0" borderId="1" xfId="1" applyNumberFormat="1" applyFont="1" applyBorder="1" applyAlignment="1">
      <alignment wrapText="1"/>
    </xf>
    <xf numFmtId="166" fontId="0" fillId="0" borderId="9" xfId="1" applyNumberFormat="1" applyFont="1" applyBorder="1" applyAlignment="1">
      <alignment wrapText="1"/>
    </xf>
    <xf numFmtId="0" fontId="1" fillId="0" borderId="14" xfId="0" applyFont="1" applyBorder="1"/>
    <xf numFmtId="0" fontId="1" fillId="0" borderId="6" xfId="0" applyFont="1" applyBorder="1"/>
    <xf numFmtId="0" fontId="1" fillId="0" borderId="15" xfId="0" applyFont="1" applyBorder="1"/>
    <xf numFmtId="0" fontId="1" fillId="0" borderId="1" xfId="0" applyFont="1" applyBorder="1"/>
    <xf numFmtId="0" fontId="1" fillId="0" borderId="16" xfId="0" applyFont="1" applyBorder="1"/>
    <xf numFmtId="0" fontId="1" fillId="0" borderId="12" xfId="0" applyFont="1" applyBorder="1"/>
    <xf numFmtId="0" fontId="1" fillId="0" borderId="13" xfId="0" applyFont="1" applyBorder="1"/>
    <xf numFmtId="165" fontId="0" fillId="0" borderId="15" xfId="1" applyNumberFormat="1" applyFont="1" applyBorder="1" applyAlignment="1">
      <alignment horizontal="center" wrapText="1"/>
    </xf>
    <xf numFmtId="166" fontId="0" fillId="0" borderId="1" xfId="1" applyNumberFormat="1" applyFont="1" applyBorder="1" applyAlignment="1">
      <alignment horizontal="center" wrapText="1"/>
    </xf>
    <xf numFmtId="165" fontId="0" fillId="0" borderId="1" xfId="1" applyNumberFormat="1" applyFont="1" applyBorder="1" applyAlignment="1">
      <alignment horizontal="center" vertical="center" wrapText="1"/>
    </xf>
    <xf numFmtId="166" fontId="0" fillId="0" borderId="2" xfId="1" applyNumberFormat="1" applyFont="1" applyBorder="1" applyAlignment="1">
      <alignment wrapText="1"/>
    </xf>
    <xf numFmtId="165" fontId="1" fillId="0" borderId="15" xfId="1" applyNumberFormat="1" applyFont="1" applyBorder="1" applyAlignment="1">
      <alignment horizontal="center" vertical="center" wrapText="1"/>
    </xf>
    <xf numFmtId="165" fontId="1" fillId="0" borderId="9" xfId="1" applyNumberFormat="1" applyFont="1" applyBorder="1" applyAlignment="1">
      <alignment horizontal="center" vertical="center" wrapText="1"/>
    </xf>
    <xf numFmtId="0" fontId="5" fillId="0" borderId="0" xfId="0" applyFont="1"/>
    <xf numFmtId="167" fontId="1" fillId="0" borderId="12" xfId="0" applyNumberFormat="1" applyFont="1" applyBorder="1" applyAlignment="1">
      <alignment horizontal="center"/>
    </xf>
    <xf numFmtId="167" fontId="1" fillId="0" borderId="16" xfId="0" applyNumberFormat="1" applyFont="1" applyBorder="1" applyAlignment="1">
      <alignment horizontal="center"/>
    </xf>
    <xf numFmtId="166" fontId="0" fillId="0" borderId="1" xfId="1" applyNumberFormat="1" applyFont="1" applyBorder="1" applyAlignment="1">
      <alignment horizontal="center" vertical="center" wrapText="1"/>
    </xf>
    <xf numFmtId="166" fontId="0" fillId="0" borderId="13" xfId="1" applyNumberFormat="1" applyFont="1" applyBorder="1" applyAlignment="1">
      <alignment vertical="center" wrapText="1"/>
    </xf>
    <xf numFmtId="0" fontId="0" fillId="0" borderId="12" xfId="0" applyBorder="1" applyAlignment="1">
      <alignment horizontal="center"/>
    </xf>
    <xf numFmtId="167" fontId="0" fillId="0" borderId="15" xfId="0" applyNumberFormat="1" applyBorder="1"/>
    <xf numFmtId="1" fontId="0" fillId="0" borderId="1" xfId="0" applyNumberFormat="1" applyBorder="1"/>
    <xf numFmtId="166" fontId="0" fillId="0" borderId="12" xfId="1" applyNumberFormat="1" applyFont="1" applyBorder="1" applyAlignment="1">
      <alignment wrapText="1"/>
    </xf>
    <xf numFmtId="166" fontId="0" fillId="0" borderId="13" xfId="1" applyNumberFormat="1" applyFont="1" applyBorder="1" applyAlignment="1">
      <alignment wrapText="1"/>
    </xf>
    <xf numFmtId="0" fontId="0" fillId="0" borderId="15" xfId="0" applyBorder="1" applyAlignment="1">
      <alignment horizontal="right" vertical="center"/>
    </xf>
    <xf numFmtId="0" fontId="3" fillId="0" borderId="0" xfId="0" applyFont="1"/>
    <xf numFmtId="0" fontId="1" fillId="0" borderId="9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2" borderId="24" xfId="0" applyFill="1" applyBorder="1"/>
    <xf numFmtId="0" fontId="0" fillId="0" borderId="24" xfId="0" applyBorder="1"/>
    <xf numFmtId="0" fontId="1" fillId="0" borderId="15" xfId="0" applyFont="1" applyBorder="1" applyAlignment="1">
      <alignment horizontal="center"/>
    </xf>
    <xf numFmtId="0" fontId="0" fillId="0" borderId="25" xfId="0" applyBorder="1"/>
    <xf numFmtId="0" fontId="1" fillId="0" borderId="19" xfId="0" applyFont="1" applyBorder="1"/>
    <xf numFmtId="1" fontId="0" fillId="0" borderId="15" xfId="1" applyNumberFormat="1" applyFont="1" applyBorder="1" applyAlignment="1">
      <alignment horizontal="center" vertical="center" wrapText="1"/>
    </xf>
    <xf numFmtId="1" fontId="0" fillId="0" borderId="16" xfId="1" applyNumberFormat="1" applyFont="1" applyBorder="1" applyAlignment="1">
      <alignment vertical="center" wrapText="1"/>
    </xf>
    <xf numFmtId="168" fontId="0" fillId="0" borderId="1" xfId="1" applyNumberFormat="1" applyFont="1" applyBorder="1" applyAlignment="1">
      <alignment horizontal="center" vertical="center" wrapText="1"/>
    </xf>
    <xf numFmtId="168" fontId="0" fillId="0" borderId="12" xfId="1" applyNumberFormat="1" applyFont="1" applyBorder="1" applyAlignment="1">
      <alignment horizontal="center" vertical="center" wrapText="1"/>
    </xf>
    <xf numFmtId="9" fontId="1" fillId="0" borderId="1" xfId="2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9" fontId="1" fillId="0" borderId="9" xfId="2" applyFont="1" applyBorder="1" applyAlignment="1">
      <alignment horizontal="center"/>
    </xf>
    <xf numFmtId="9" fontId="1" fillId="0" borderId="6" xfId="2" applyFont="1" applyBorder="1" applyAlignment="1">
      <alignment horizontal="center"/>
    </xf>
    <xf numFmtId="9" fontId="1" fillId="0" borderId="14" xfId="2" applyFont="1" applyBorder="1" applyAlignment="1">
      <alignment horizontal="center"/>
    </xf>
    <xf numFmtId="9" fontId="1" fillId="0" borderId="7" xfId="2" applyFont="1" applyBorder="1" applyAlignment="1">
      <alignment horizontal="center"/>
    </xf>
    <xf numFmtId="9" fontId="1" fillId="0" borderId="15" xfId="2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4" xfId="0" applyFont="1" applyBorder="1"/>
    <xf numFmtId="0" fontId="6" fillId="0" borderId="14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7" fillId="0" borderId="0" xfId="0" applyFont="1" applyAlignment="1">
      <alignment horizontal="center"/>
    </xf>
    <xf numFmtId="9" fontId="0" fillId="0" borderId="15" xfId="0" applyNumberFormat="1" applyBorder="1" applyAlignment="1">
      <alignment horizontal="center"/>
    </xf>
    <xf numFmtId="9" fontId="0" fillId="0" borderId="9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167" fontId="0" fillId="0" borderId="15" xfId="0" applyNumberFormat="1" applyBorder="1" applyAlignment="1">
      <alignment horizontal="center"/>
    </xf>
    <xf numFmtId="167" fontId="0" fillId="0" borderId="9" xfId="0" applyNumberFormat="1" applyBorder="1" applyAlignment="1">
      <alignment horizontal="center"/>
    </xf>
    <xf numFmtId="167" fontId="0" fillId="0" borderId="26" xfId="0" applyNumberFormat="1" applyBorder="1" applyAlignment="1">
      <alignment horizontal="center"/>
    </xf>
    <xf numFmtId="167" fontId="0" fillId="0" borderId="27" xfId="0" applyNumberFormat="1" applyBorder="1" applyAlignment="1">
      <alignment horizontal="center"/>
    </xf>
    <xf numFmtId="9" fontId="1" fillId="0" borderId="29" xfId="2" applyFont="1" applyBorder="1" applyAlignment="1">
      <alignment horizontal="center"/>
    </xf>
    <xf numFmtId="9" fontId="1" fillId="0" borderId="30" xfId="2" applyFont="1" applyBorder="1" applyAlignment="1">
      <alignment horizontal="center"/>
    </xf>
    <xf numFmtId="167" fontId="1" fillId="0" borderId="29" xfId="0" applyNumberFormat="1" applyFont="1" applyBorder="1" applyAlignment="1">
      <alignment horizontal="center"/>
    </xf>
    <xf numFmtId="167" fontId="1" fillId="0" borderId="30" xfId="0" applyNumberFormat="1" applyFont="1" applyBorder="1" applyAlignment="1">
      <alignment horizontal="center"/>
    </xf>
    <xf numFmtId="168" fontId="0" fillId="0" borderId="15" xfId="1" applyNumberFormat="1" applyFont="1" applyBorder="1" applyAlignment="1">
      <alignment horizontal="center" vertical="center" wrapText="1"/>
    </xf>
    <xf numFmtId="168" fontId="0" fillId="0" borderId="16" xfId="1" applyNumberFormat="1" applyFont="1" applyBorder="1" applyAlignment="1">
      <alignment vertical="center" wrapText="1"/>
    </xf>
    <xf numFmtId="168" fontId="0" fillId="0" borderId="1" xfId="1" applyNumberFormat="1" applyFont="1" applyBorder="1" applyAlignment="1">
      <alignment horizontal="center" wrapText="1"/>
    </xf>
    <xf numFmtId="0" fontId="1" fillId="0" borderId="4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9" xfId="0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AS39"/>
  <sheetViews>
    <sheetView view="pageBreakPreview" topLeftCell="A25" zoomScale="90" zoomScaleSheetLayoutView="90" workbookViewId="0">
      <selection activeCell="R2" sqref="R2"/>
    </sheetView>
  </sheetViews>
  <sheetFormatPr defaultRowHeight="15" outlineLevelCol="1"/>
  <cols>
    <col min="1" max="1" width="5.42578125" customWidth="1"/>
    <col min="2" max="2" width="24" customWidth="1"/>
    <col min="3" max="26" width="5.7109375" customWidth="1"/>
    <col min="27" max="30" width="6.7109375" customWidth="1"/>
    <col min="31" max="31" width="5.28515625" hidden="1" customWidth="1" outlineLevel="1"/>
    <col min="32" max="32" width="3" hidden="1" customWidth="1" outlineLevel="1"/>
    <col min="33" max="36" width="3.28515625" hidden="1" customWidth="1" outlineLevel="1"/>
    <col min="37" max="37" width="2.7109375" hidden="1" customWidth="1" outlineLevel="1"/>
    <col min="38" max="38" width="4.140625" hidden="1" customWidth="1" outlineLevel="1"/>
    <col min="39" max="39" width="3.42578125" hidden="1" customWidth="1" outlineLevel="1"/>
    <col min="40" max="40" width="3" hidden="1" customWidth="1" outlineLevel="1"/>
    <col min="41" max="41" width="2.5703125" hidden="1" customWidth="1" outlineLevel="1"/>
    <col min="42" max="42" width="2.85546875" hidden="1" customWidth="1" outlineLevel="1"/>
    <col min="43" max="43" width="3.140625" hidden="1" customWidth="1" outlineLevel="1"/>
    <col min="44" max="44" width="3.42578125" hidden="1" customWidth="1" outlineLevel="1"/>
    <col min="45" max="45" width="9.140625" collapsed="1"/>
  </cols>
  <sheetData>
    <row r="1" spans="1:44" ht="18.75">
      <c r="A1" s="112" t="s">
        <v>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</row>
    <row r="2" spans="1:44" ht="19.5" thickBot="1">
      <c r="A2" s="1"/>
      <c r="K2" s="6" t="s">
        <v>43</v>
      </c>
      <c r="L2" s="5" t="s">
        <v>17</v>
      </c>
    </row>
    <row r="3" spans="1:44">
      <c r="A3" s="113" t="s">
        <v>1</v>
      </c>
      <c r="B3" s="115" t="s">
        <v>2</v>
      </c>
      <c r="C3" s="117" t="s">
        <v>3</v>
      </c>
      <c r="D3" s="118"/>
      <c r="E3" s="118"/>
      <c r="F3" s="119"/>
      <c r="G3" s="117" t="s">
        <v>7</v>
      </c>
      <c r="H3" s="118"/>
      <c r="I3" s="118"/>
      <c r="J3" s="119"/>
      <c r="K3" s="117" t="s">
        <v>8</v>
      </c>
      <c r="L3" s="118"/>
      <c r="M3" s="118"/>
      <c r="N3" s="119"/>
      <c r="O3" s="117" t="s">
        <v>9</v>
      </c>
      <c r="P3" s="118"/>
      <c r="Q3" s="118"/>
      <c r="R3" s="119"/>
      <c r="S3" s="117" t="s">
        <v>10</v>
      </c>
      <c r="T3" s="118"/>
      <c r="U3" s="118"/>
      <c r="V3" s="119"/>
      <c r="W3" s="120" t="s">
        <v>11</v>
      </c>
      <c r="X3" s="118"/>
      <c r="Y3" s="118"/>
      <c r="Z3" s="121"/>
      <c r="AA3" s="117" t="s">
        <v>6</v>
      </c>
      <c r="AB3" s="119"/>
      <c r="AC3" s="117" t="s">
        <v>15</v>
      </c>
      <c r="AD3" s="119"/>
    </row>
    <row r="4" spans="1:44">
      <c r="A4" s="114"/>
      <c r="B4" s="116"/>
      <c r="C4" s="108" t="s">
        <v>4</v>
      </c>
      <c r="D4" s="106"/>
      <c r="E4" s="106" t="s">
        <v>69</v>
      </c>
      <c r="F4" s="107"/>
      <c r="G4" s="108" t="s">
        <v>4</v>
      </c>
      <c r="H4" s="106"/>
      <c r="I4" s="106" t="s">
        <v>69</v>
      </c>
      <c r="J4" s="107"/>
      <c r="K4" s="108" t="s">
        <v>4</v>
      </c>
      <c r="L4" s="106"/>
      <c r="M4" s="106" t="s">
        <v>69</v>
      </c>
      <c r="N4" s="107"/>
      <c r="O4" s="108" t="s">
        <v>4</v>
      </c>
      <c r="P4" s="106"/>
      <c r="Q4" s="106" t="s">
        <v>69</v>
      </c>
      <c r="R4" s="107"/>
      <c r="S4" s="108" t="s">
        <v>4</v>
      </c>
      <c r="T4" s="106"/>
      <c r="U4" s="106" t="s">
        <v>69</v>
      </c>
      <c r="V4" s="107"/>
      <c r="W4" s="110" t="s">
        <v>4</v>
      </c>
      <c r="X4" s="106"/>
      <c r="Y4" s="106" t="s">
        <v>69</v>
      </c>
      <c r="Z4" s="107"/>
      <c r="AA4" s="111" t="s">
        <v>4</v>
      </c>
      <c r="AB4" s="109" t="s">
        <v>69</v>
      </c>
      <c r="AC4" s="111" t="s">
        <v>4</v>
      </c>
      <c r="AD4" s="109" t="s">
        <v>69</v>
      </c>
    </row>
    <row r="5" spans="1:44">
      <c r="A5" s="114"/>
      <c r="B5" s="116"/>
      <c r="C5" s="11" t="s">
        <v>5</v>
      </c>
      <c r="D5" s="2" t="s">
        <v>42</v>
      </c>
      <c r="E5" s="2" t="s">
        <v>5</v>
      </c>
      <c r="F5" s="23" t="s">
        <v>42</v>
      </c>
      <c r="G5" s="11" t="s">
        <v>5</v>
      </c>
      <c r="H5" s="2" t="s">
        <v>42</v>
      </c>
      <c r="I5" s="2" t="s">
        <v>5</v>
      </c>
      <c r="J5" s="23" t="s">
        <v>42</v>
      </c>
      <c r="K5" s="11" t="s">
        <v>5</v>
      </c>
      <c r="L5" s="2" t="s">
        <v>42</v>
      </c>
      <c r="M5" s="2" t="s">
        <v>5</v>
      </c>
      <c r="N5" s="23" t="s">
        <v>42</v>
      </c>
      <c r="O5" s="11" t="s">
        <v>5</v>
      </c>
      <c r="P5" s="2" t="s">
        <v>42</v>
      </c>
      <c r="Q5" s="2" t="s">
        <v>5</v>
      </c>
      <c r="R5" s="23" t="s">
        <v>42</v>
      </c>
      <c r="S5" s="11" t="s">
        <v>5</v>
      </c>
      <c r="T5" s="2" t="s">
        <v>42</v>
      </c>
      <c r="U5" s="2" t="s">
        <v>5</v>
      </c>
      <c r="V5" s="23" t="s">
        <v>42</v>
      </c>
      <c r="W5" s="18" t="s">
        <v>5</v>
      </c>
      <c r="X5" s="2" t="s">
        <v>42</v>
      </c>
      <c r="Y5" s="2" t="s">
        <v>5</v>
      </c>
      <c r="Z5" s="2" t="s">
        <v>42</v>
      </c>
      <c r="AA5" s="111"/>
      <c r="AB5" s="109"/>
      <c r="AC5" s="111"/>
      <c r="AD5" s="109"/>
    </row>
    <row r="6" spans="1:44" ht="7.5" customHeight="1">
      <c r="A6" s="9"/>
      <c r="B6" s="13"/>
      <c r="C6" s="9"/>
      <c r="D6" s="4"/>
      <c r="E6" s="4"/>
      <c r="F6" s="10"/>
      <c r="G6" s="9"/>
      <c r="H6" s="4"/>
      <c r="I6" s="4"/>
      <c r="J6" s="10"/>
      <c r="K6" s="9"/>
      <c r="L6" s="4"/>
      <c r="M6" s="4"/>
      <c r="N6" s="10"/>
      <c r="O6" s="9"/>
      <c r="P6" s="4"/>
      <c r="Q6" s="4"/>
      <c r="R6" s="10"/>
      <c r="S6" s="9"/>
      <c r="T6" s="4"/>
      <c r="U6" s="4"/>
      <c r="V6" s="10"/>
      <c r="W6" s="19"/>
      <c r="X6" s="4"/>
      <c r="Y6" s="4"/>
      <c r="Z6" s="13"/>
      <c r="AA6" s="9"/>
      <c r="AB6" s="10"/>
      <c r="AC6" s="9"/>
      <c r="AD6" s="10"/>
    </row>
    <row r="7" spans="1:44">
      <c r="A7" s="11">
        <v>1</v>
      </c>
      <c r="B7" s="14" t="s">
        <v>44</v>
      </c>
      <c r="C7" s="60">
        <v>0</v>
      </c>
      <c r="D7" s="26">
        <v>2</v>
      </c>
      <c r="E7" s="62">
        <v>0</v>
      </c>
      <c r="F7" s="27">
        <v>2</v>
      </c>
      <c r="G7" s="35">
        <v>5.7</v>
      </c>
      <c r="H7" s="36">
        <v>4</v>
      </c>
      <c r="I7" s="37">
        <v>5</v>
      </c>
      <c r="J7" s="27">
        <v>4</v>
      </c>
      <c r="K7" s="16">
        <v>8.3000000000000007</v>
      </c>
      <c r="L7" s="26">
        <v>5</v>
      </c>
      <c r="M7" s="3">
        <v>8.1999999999999993</v>
      </c>
      <c r="N7" s="27">
        <v>5</v>
      </c>
      <c r="O7" s="16">
        <v>142</v>
      </c>
      <c r="P7" s="26">
        <v>2</v>
      </c>
      <c r="Q7" s="3">
        <v>166</v>
      </c>
      <c r="R7" s="27">
        <v>4</v>
      </c>
      <c r="S7" s="16">
        <v>0</v>
      </c>
      <c r="T7" s="26">
        <v>2</v>
      </c>
      <c r="U7" s="3">
        <v>2</v>
      </c>
      <c r="V7" s="27">
        <v>3</v>
      </c>
      <c r="W7" s="20">
        <v>1100</v>
      </c>
      <c r="X7" s="26">
        <v>4</v>
      </c>
      <c r="Y7" s="3">
        <v>1200</v>
      </c>
      <c r="Z7" s="38">
        <v>4</v>
      </c>
      <c r="AA7" s="39">
        <f>(D7+H7+L7+P7+T7+X7)/(AE7+0.0000000000000000001)</f>
        <v>3.1666666666666665</v>
      </c>
      <c r="AB7" s="40">
        <f>(F7+J7+N7+R7+V7+Z7)/(AL7+0.000000000000001)</f>
        <v>3.6666666666666661</v>
      </c>
      <c r="AC7" s="57" t="str">
        <f>IF(AA7&lt;2," ",IF(AA7&lt;3,"низ",IF(AA7&lt;4,"н/ср",IF(AA7&lt;4.5,"сред",IF(AA7&lt;5,"в/ср","выс")))))</f>
        <v>н/ср</v>
      </c>
      <c r="AD7" s="53" t="str">
        <f>IF(AB7&lt;2," ",IF(AB7&lt;3,"низ",IF(AB7&lt;4,"н/ср",IF(AB7&lt;4.5,"сред",IF(AB7&lt;5,"в/ср","выс")))))</f>
        <v>н/ср</v>
      </c>
      <c r="AE7" s="41">
        <f>SUM(AF7:AK7)</f>
        <v>6</v>
      </c>
      <c r="AF7" s="41">
        <f>IF(D7&gt;0,1,0)</f>
        <v>1</v>
      </c>
      <c r="AG7" s="41">
        <f>IF(H7&gt;0,1,0)</f>
        <v>1</v>
      </c>
      <c r="AH7" s="41">
        <f>IF(L7&gt;0,1,0)</f>
        <v>1</v>
      </c>
      <c r="AI7" s="41">
        <f>IF(P7&gt;0,1,0)</f>
        <v>1</v>
      </c>
      <c r="AJ7" s="41">
        <f>IF(T7&gt;0,1,0)</f>
        <v>1</v>
      </c>
      <c r="AK7" s="41">
        <f>IF(X7&gt;0,1,0)</f>
        <v>1</v>
      </c>
      <c r="AL7" s="41">
        <f>SUM(AM7:AR7)</f>
        <v>6</v>
      </c>
      <c r="AM7" s="41">
        <f>IF(F7&gt;0,1,0)</f>
        <v>1</v>
      </c>
      <c r="AN7" s="41">
        <f>IF(J7&gt;0,1,0)</f>
        <v>1</v>
      </c>
      <c r="AO7" s="41">
        <f>IF(N7&gt;0,1,0)</f>
        <v>1</v>
      </c>
      <c r="AP7" s="41">
        <f>IF(R7&gt;0,1,0)</f>
        <v>1</v>
      </c>
      <c r="AQ7" s="41">
        <f>IF(V7&gt;0,1,0)</f>
        <v>1</v>
      </c>
      <c r="AR7" s="41">
        <f>IF(Z7&gt;0,1,0)</f>
        <v>1</v>
      </c>
    </row>
    <row r="8" spans="1:44">
      <c r="A8" s="11">
        <v>2</v>
      </c>
      <c r="B8" s="14" t="s">
        <v>45</v>
      </c>
      <c r="C8" s="60">
        <v>11</v>
      </c>
      <c r="D8" s="26">
        <v>4</v>
      </c>
      <c r="E8" s="62">
        <v>18</v>
      </c>
      <c r="F8" s="27">
        <v>4</v>
      </c>
      <c r="G8" s="35">
        <v>5.3</v>
      </c>
      <c r="H8" s="36">
        <v>4</v>
      </c>
      <c r="I8" s="37">
        <v>5.0999999999999996</v>
      </c>
      <c r="J8" s="27">
        <v>4</v>
      </c>
      <c r="K8" s="47">
        <v>8.6999999999999993</v>
      </c>
      <c r="L8" s="26">
        <v>5</v>
      </c>
      <c r="M8" s="3">
        <v>8.6999999999999993</v>
      </c>
      <c r="N8" s="27">
        <v>5</v>
      </c>
      <c r="O8" s="16">
        <v>176</v>
      </c>
      <c r="P8" s="26">
        <v>4</v>
      </c>
      <c r="Q8" s="3">
        <v>169</v>
      </c>
      <c r="R8" s="27">
        <v>4</v>
      </c>
      <c r="S8" s="16">
        <v>14</v>
      </c>
      <c r="T8" s="26">
        <v>4</v>
      </c>
      <c r="U8" s="3">
        <v>18</v>
      </c>
      <c r="V8" s="27">
        <v>5</v>
      </c>
      <c r="W8" s="20">
        <v>1000</v>
      </c>
      <c r="X8" s="26">
        <v>4</v>
      </c>
      <c r="Y8" s="3">
        <v>1150</v>
      </c>
      <c r="Z8" s="38">
        <v>5</v>
      </c>
      <c r="AA8" s="39">
        <f t="shared" ref="AA8:AA30" si="0">(D8+H8+L8+P8+T8+X8)/(AE8+0.0000000000000000001)</f>
        <v>4.166666666666667</v>
      </c>
      <c r="AB8" s="40">
        <f t="shared" ref="AB8:AB30" si="1">(F8+J8+N8+R8+V8+Z8)/(AL8+0.000000000000001)</f>
        <v>4.4999999999999991</v>
      </c>
      <c r="AC8" s="57" t="str">
        <f t="shared" ref="AC8:AD31" si="2">IF(AA8&lt;2," ",IF(AA8&lt;3,"низ",IF(AA8&lt;4,"н/ср",IF(AA8&lt;4.5,"сред",IF(AA8&lt;5,"в/ср","выс")))))</f>
        <v>сред</v>
      </c>
      <c r="AD8" s="53" t="str">
        <f t="shared" si="2"/>
        <v>в/ср</v>
      </c>
      <c r="AE8" s="41">
        <f t="shared" ref="AE8:AE30" si="3">SUM(AF8:AK8)</f>
        <v>6</v>
      </c>
      <c r="AF8" s="41">
        <f t="shared" ref="AF8:AF30" si="4">IF(D8&gt;0,1,0)</f>
        <v>1</v>
      </c>
      <c r="AG8" s="41">
        <f t="shared" ref="AG8:AG30" si="5">IF(H8&gt;0,1,0)</f>
        <v>1</v>
      </c>
      <c r="AH8" s="41">
        <f t="shared" ref="AH8:AH30" si="6">IF(L8&gt;0,1,0)</f>
        <v>1</v>
      </c>
      <c r="AI8" s="41">
        <f t="shared" ref="AI8:AI30" si="7">IF(P8&gt;0,1,0)</f>
        <v>1</v>
      </c>
      <c r="AJ8" s="41">
        <f t="shared" ref="AJ8:AJ30" si="8">IF(T8&gt;0,1,0)</f>
        <v>1</v>
      </c>
      <c r="AK8" s="41">
        <f t="shared" ref="AK8:AK30" si="9">IF(X8&gt;0,1,0)</f>
        <v>1</v>
      </c>
      <c r="AL8" s="41">
        <f t="shared" ref="AL8:AL30" si="10">SUM(AM8:AR8)</f>
        <v>6</v>
      </c>
      <c r="AM8" s="41">
        <f t="shared" ref="AM8:AM30" si="11">IF(F8&gt;0,1,0)</f>
        <v>1</v>
      </c>
      <c r="AN8" s="41">
        <f t="shared" ref="AN8:AN30" si="12">IF(J8&gt;0,1,0)</f>
        <v>1</v>
      </c>
      <c r="AO8" s="41">
        <f t="shared" ref="AO8:AO30" si="13">IF(N8&gt;0,1,0)</f>
        <v>1</v>
      </c>
      <c r="AP8" s="41">
        <f t="shared" ref="AP8:AP30" si="14">IF(R8&gt;0,1,0)</f>
        <v>1</v>
      </c>
      <c r="AQ8" s="41">
        <f t="shared" ref="AQ8:AQ30" si="15">IF(V8&gt;0,1,0)</f>
        <v>1</v>
      </c>
      <c r="AR8" s="41">
        <f t="shared" ref="AR8:AR30" si="16">IF(Z8&gt;0,1,0)</f>
        <v>1</v>
      </c>
    </row>
    <row r="9" spans="1:44">
      <c r="A9" s="11">
        <v>3</v>
      </c>
      <c r="B9" s="14" t="s">
        <v>46</v>
      </c>
      <c r="C9" s="60">
        <v>10</v>
      </c>
      <c r="D9" s="26">
        <v>5</v>
      </c>
      <c r="E9" s="62"/>
      <c r="F9" s="27">
        <v>0</v>
      </c>
      <c r="G9" s="35">
        <v>5.3</v>
      </c>
      <c r="H9" s="36">
        <v>4</v>
      </c>
      <c r="I9" s="37"/>
      <c r="J9" s="27">
        <v>0</v>
      </c>
      <c r="K9" s="47">
        <v>8</v>
      </c>
      <c r="L9" s="26">
        <v>5</v>
      </c>
      <c r="M9" s="3"/>
      <c r="N9" s="27">
        <v>0</v>
      </c>
      <c r="O9" s="16">
        <v>187</v>
      </c>
      <c r="P9" s="26">
        <v>4</v>
      </c>
      <c r="Q9" s="3"/>
      <c r="R9" s="27">
        <v>0</v>
      </c>
      <c r="S9" s="16">
        <v>10</v>
      </c>
      <c r="T9" s="26">
        <v>5</v>
      </c>
      <c r="U9" s="3"/>
      <c r="V9" s="27">
        <v>0</v>
      </c>
      <c r="W9" s="20">
        <v>1250</v>
      </c>
      <c r="X9" s="26">
        <v>4</v>
      </c>
      <c r="Y9" s="3"/>
      <c r="Z9" s="38">
        <v>0</v>
      </c>
      <c r="AA9" s="39">
        <f t="shared" si="0"/>
        <v>4.5</v>
      </c>
      <c r="AB9" s="40">
        <f t="shared" si="1"/>
        <v>0</v>
      </c>
      <c r="AC9" s="57" t="str">
        <f t="shared" si="2"/>
        <v>в/ср</v>
      </c>
      <c r="AD9" s="53" t="str">
        <f t="shared" si="2"/>
        <v xml:space="preserve"> </v>
      </c>
      <c r="AE9" s="41">
        <f t="shared" si="3"/>
        <v>6</v>
      </c>
      <c r="AF9" s="41">
        <f t="shared" si="4"/>
        <v>1</v>
      </c>
      <c r="AG9" s="41">
        <f t="shared" si="5"/>
        <v>1</v>
      </c>
      <c r="AH9" s="41">
        <f t="shared" si="6"/>
        <v>1</v>
      </c>
      <c r="AI9" s="41">
        <f t="shared" si="7"/>
        <v>1</v>
      </c>
      <c r="AJ9" s="41">
        <f t="shared" si="8"/>
        <v>1</v>
      </c>
      <c r="AK9" s="41">
        <f t="shared" si="9"/>
        <v>1</v>
      </c>
      <c r="AL9" s="41">
        <f t="shared" si="10"/>
        <v>0</v>
      </c>
      <c r="AM9" s="41">
        <f t="shared" si="11"/>
        <v>0</v>
      </c>
      <c r="AN9" s="41">
        <f t="shared" si="12"/>
        <v>0</v>
      </c>
      <c r="AO9" s="41">
        <f t="shared" si="13"/>
        <v>0</v>
      </c>
      <c r="AP9" s="41">
        <f t="shared" si="14"/>
        <v>0</v>
      </c>
      <c r="AQ9" s="41">
        <f t="shared" si="15"/>
        <v>0</v>
      </c>
      <c r="AR9" s="41">
        <f t="shared" si="16"/>
        <v>0</v>
      </c>
    </row>
    <row r="10" spans="1:44">
      <c r="A10" s="11">
        <v>4</v>
      </c>
      <c r="B10" s="14" t="s">
        <v>47</v>
      </c>
      <c r="C10" s="60">
        <v>15</v>
      </c>
      <c r="D10" s="26">
        <v>4</v>
      </c>
      <c r="E10" s="62">
        <v>20</v>
      </c>
      <c r="F10" s="27">
        <v>5</v>
      </c>
      <c r="G10" s="35">
        <v>5.2</v>
      </c>
      <c r="H10" s="36">
        <v>4</v>
      </c>
      <c r="I10" s="37">
        <v>5.0999999999999996</v>
      </c>
      <c r="J10" s="27">
        <v>4</v>
      </c>
      <c r="K10" s="16">
        <v>8.9</v>
      </c>
      <c r="L10" s="26">
        <v>4</v>
      </c>
      <c r="M10" s="3">
        <v>8.6999999999999993</v>
      </c>
      <c r="N10" s="27">
        <v>5</v>
      </c>
      <c r="O10" s="16">
        <v>180</v>
      </c>
      <c r="P10" s="26">
        <v>4</v>
      </c>
      <c r="Q10" s="3">
        <v>185</v>
      </c>
      <c r="R10" s="27">
        <v>4</v>
      </c>
      <c r="S10" s="16">
        <v>25</v>
      </c>
      <c r="T10" s="26">
        <v>5</v>
      </c>
      <c r="U10" s="3"/>
      <c r="V10" s="27">
        <v>0</v>
      </c>
      <c r="W10" s="20">
        <v>1100</v>
      </c>
      <c r="X10" s="26">
        <v>4</v>
      </c>
      <c r="Y10" s="3"/>
      <c r="Z10" s="38">
        <v>0</v>
      </c>
      <c r="AA10" s="39">
        <f t="shared" si="0"/>
        <v>4.166666666666667</v>
      </c>
      <c r="AB10" s="40">
        <f t="shared" si="1"/>
        <v>4.4999999999999991</v>
      </c>
      <c r="AC10" s="57" t="str">
        <f t="shared" si="2"/>
        <v>сред</v>
      </c>
      <c r="AD10" s="53" t="str">
        <f t="shared" si="2"/>
        <v>в/ср</v>
      </c>
      <c r="AE10" s="41">
        <f t="shared" si="3"/>
        <v>6</v>
      </c>
      <c r="AF10" s="41">
        <f t="shared" si="4"/>
        <v>1</v>
      </c>
      <c r="AG10" s="41">
        <f t="shared" si="5"/>
        <v>1</v>
      </c>
      <c r="AH10" s="41">
        <f t="shared" si="6"/>
        <v>1</v>
      </c>
      <c r="AI10" s="41">
        <f t="shared" si="7"/>
        <v>1</v>
      </c>
      <c r="AJ10" s="41">
        <f t="shared" si="8"/>
        <v>1</v>
      </c>
      <c r="AK10" s="41">
        <f t="shared" si="9"/>
        <v>1</v>
      </c>
      <c r="AL10" s="41">
        <f t="shared" si="10"/>
        <v>4</v>
      </c>
      <c r="AM10" s="41">
        <f t="shared" si="11"/>
        <v>1</v>
      </c>
      <c r="AN10" s="41">
        <f t="shared" si="12"/>
        <v>1</v>
      </c>
      <c r="AO10" s="41">
        <f t="shared" si="13"/>
        <v>1</v>
      </c>
      <c r="AP10" s="41">
        <f t="shared" si="14"/>
        <v>1</v>
      </c>
      <c r="AQ10" s="41">
        <f t="shared" si="15"/>
        <v>0</v>
      </c>
      <c r="AR10" s="41">
        <f t="shared" si="16"/>
        <v>0</v>
      </c>
    </row>
    <row r="11" spans="1:44">
      <c r="A11" s="11">
        <v>5</v>
      </c>
      <c r="B11" s="14" t="s">
        <v>48</v>
      </c>
      <c r="C11" s="60">
        <v>0</v>
      </c>
      <c r="D11" s="26">
        <v>2</v>
      </c>
      <c r="E11" s="62">
        <v>0</v>
      </c>
      <c r="F11" s="27">
        <v>2</v>
      </c>
      <c r="G11" s="35">
        <v>5.7</v>
      </c>
      <c r="H11" s="36">
        <v>4</v>
      </c>
      <c r="I11" s="37">
        <v>5.9</v>
      </c>
      <c r="J11" s="27">
        <v>3</v>
      </c>
      <c r="K11" s="16">
        <v>9.4</v>
      </c>
      <c r="L11" s="26">
        <v>2</v>
      </c>
      <c r="M11" s="3">
        <v>8.6</v>
      </c>
      <c r="N11" s="27">
        <v>4</v>
      </c>
      <c r="O11" s="16">
        <v>140</v>
      </c>
      <c r="P11" s="26">
        <v>2</v>
      </c>
      <c r="Q11" s="3">
        <v>165</v>
      </c>
      <c r="R11" s="27">
        <v>4</v>
      </c>
      <c r="S11" s="16">
        <v>9</v>
      </c>
      <c r="T11" s="26">
        <v>4</v>
      </c>
      <c r="U11" s="3">
        <v>6</v>
      </c>
      <c r="V11" s="27">
        <v>4</v>
      </c>
      <c r="W11" s="20">
        <v>960</v>
      </c>
      <c r="X11" s="26">
        <v>3</v>
      </c>
      <c r="Y11" s="3">
        <v>1100</v>
      </c>
      <c r="Z11" s="38">
        <v>4</v>
      </c>
      <c r="AA11" s="39">
        <f t="shared" si="0"/>
        <v>2.8333333333333335</v>
      </c>
      <c r="AB11" s="40">
        <f t="shared" si="1"/>
        <v>3.4999999999999996</v>
      </c>
      <c r="AC11" s="57" t="str">
        <f t="shared" si="2"/>
        <v>низ</v>
      </c>
      <c r="AD11" s="53" t="str">
        <f t="shared" si="2"/>
        <v>н/ср</v>
      </c>
      <c r="AE11" s="41">
        <f t="shared" si="3"/>
        <v>6</v>
      </c>
      <c r="AF11" s="41">
        <f t="shared" si="4"/>
        <v>1</v>
      </c>
      <c r="AG11" s="41">
        <f t="shared" si="5"/>
        <v>1</v>
      </c>
      <c r="AH11" s="41">
        <f t="shared" si="6"/>
        <v>1</v>
      </c>
      <c r="AI11" s="41">
        <f t="shared" si="7"/>
        <v>1</v>
      </c>
      <c r="AJ11" s="41">
        <f t="shared" si="8"/>
        <v>1</v>
      </c>
      <c r="AK11" s="41">
        <f t="shared" si="9"/>
        <v>1</v>
      </c>
      <c r="AL11" s="41">
        <f t="shared" si="10"/>
        <v>6</v>
      </c>
      <c r="AM11" s="41">
        <f t="shared" si="11"/>
        <v>1</v>
      </c>
      <c r="AN11" s="41">
        <f t="shared" si="12"/>
        <v>1</v>
      </c>
      <c r="AO11" s="41">
        <f t="shared" si="13"/>
        <v>1</v>
      </c>
      <c r="AP11" s="41">
        <f t="shared" si="14"/>
        <v>1</v>
      </c>
      <c r="AQ11" s="41">
        <f t="shared" si="15"/>
        <v>1</v>
      </c>
      <c r="AR11" s="41">
        <f t="shared" si="16"/>
        <v>1</v>
      </c>
    </row>
    <row r="12" spans="1:44">
      <c r="A12" s="11">
        <v>6</v>
      </c>
      <c r="B12" s="14" t="s">
        <v>49</v>
      </c>
      <c r="C12" s="60">
        <v>2</v>
      </c>
      <c r="D12" s="26">
        <v>3</v>
      </c>
      <c r="E12" s="62">
        <v>2</v>
      </c>
      <c r="F12" s="27">
        <v>3</v>
      </c>
      <c r="G12" s="35">
        <v>5.3</v>
      </c>
      <c r="H12" s="36">
        <v>4</v>
      </c>
      <c r="I12" s="37">
        <v>5.0999999999999996</v>
      </c>
      <c r="J12" s="27">
        <v>4</v>
      </c>
      <c r="K12" s="16">
        <v>9.1</v>
      </c>
      <c r="L12" s="26">
        <v>3</v>
      </c>
      <c r="M12" s="3">
        <v>11.2</v>
      </c>
      <c r="N12" s="27">
        <v>2</v>
      </c>
      <c r="O12" s="16">
        <v>190</v>
      </c>
      <c r="P12" s="26">
        <v>4</v>
      </c>
      <c r="Q12" s="3">
        <v>184</v>
      </c>
      <c r="R12" s="27">
        <v>4</v>
      </c>
      <c r="S12" s="16">
        <v>0</v>
      </c>
      <c r="T12" s="26">
        <v>2</v>
      </c>
      <c r="U12" s="3">
        <v>8</v>
      </c>
      <c r="V12" s="27">
        <v>4</v>
      </c>
      <c r="W12" s="20">
        <v>1100</v>
      </c>
      <c r="X12" s="26">
        <v>4</v>
      </c>
      <c r="Y12" s="3">
        <v>1200</v>
      </c>
      <c r="Z12" s="38">
        <v>4</v>
      </c>
      <c r="AA12" s="39">
        <f t="shared" si="0"/>
        <v>3.3333333333333335</v>
      </c>
      <c r="AB12" s="40">
        <f t="shared" si="1"/>
        <v>3.4999999999999996</v>
      </c>
      <c r="AC12" s="57" t="str">
        <f t="shared" si="2"/>
        <v>н/ср</v>
      </c>
      <c r="AD12" s="53" t="str">
        <f t="shared" si="2"/>
        <v>н/ср</v>
      </c>
      <c r="AE12" s="41">
        <f t="shared" si="3"/>
        <v>6</v>
      </c>
      <c r="AF12" s="41">
        <f t="shared" si="4"/>
        <v>1</v>
      </c>
      <c r="AG12" s="41">
        <f t="shared" si="5"/>
        <v>1</v>
      </c>
      <c r="AH12" s="41">
        <f t="shared" si="6"/>
        <v>1</v>
      </c>
      <c r="AI12" s="41">
        <f t="shared" si="7"/>
        <v>1</v>
      </c>
      <c r="AJ12" s="41">
        <f t="shared" si="8"/>
        <v>1</v>
      </c>
      <c r="AK12" s="41">
        <f t="shared" si="9"/>
        <v>1</v>
      </c>
      <c r="AL12" s="41">
        <f t="shared" si="10"/>
        <v>6</v>
      </c>
      <c r="AM12" s="41">
        <f t="shared" si="11"/>
        <v>1</v>
      </c>
      <c r="AN12" s="41">
        <f t="shared" si="12"/>
        <v>1</v>
      </c>
      <c r="AO12" s="41">
        <f t="shared" si="13"/>
        <v>1</v>
      </c>
      <c r="AP12" s="41">
        <f t="shared" si="14"/>
        <v>1</v>
      </c>
      <c r="AQ12" s="41">
        <f t="shared" si="15"/>
        <v>1</v>
      </c>
      <c r="AR12" s="41">
        <f t="shared" si="16"/>
        <v>1</v>
      </c>
    </row>
    <row r="13" spans="1:44">
      <c r="A13" s="11">
        <v>7</v>
      </c>
      <c r="B13" s="14" t="s">
        <v>50</v>
      </c>
      <c r="C13" s="60">
        <v>4</v>
      </c>
      <c r="D13" s="26">
        <v>3</v>
      </c>
      <c r="E13" s="62"/>
      <c r="F13" s="27">
        <v>0</v>
      </c>
      <c r="G13" s="35">
        <v>5.9</v>
      </c>
      <c r="H13" s="36">
        <v>4</v>
      </c>
      <c r="I13" s="37"/>
      <c r="J13" s="27">
        <v>0</v>
      </c>
      <c r="K13" s="16">
        <v>8.8000000000000007</v>
      </c>
      <c r="L13" s="26">
        <v>5</v>
      </c>
      <c r="M13" s="3"/>
      <c r="N13" s="27">
        <v>0</v>
      </c>
      <c r="O13" s="16">
        <v>127</v>
      </c>
      <c r="P13" s="26">
        <v>2</v>
      </c>
      <c r="Q13" s="3"/>
      <c r="R13" s="27">
        <v>0</v>
      </c>
      <c r="S13" s="16">
        <v>11</v>
      </c>
      <c r="T13" s="26">
        <v>4</v>
      </c>
      <c r="U13" s="3"/>
      <c r="V13" s="27">
        <v>0</v>
      </c>
      <c r="W13" s="20">
        <v>800</v>
      </c>
      <c r="X13" s="26">
        <v>3</v>
      </c>
      <c r="Y13" s="3">
        <v>900</v>
      </c>
      <c r="Z13" s="38">
        <v>4</v>
      </c>
      <c r="AA13" s="39">
        <f t="shared" si="0"/>
        <v>3.5</v>
      </c>
      <c r="AB13" s="40">
        <f t="shared" si="1"/>
        <v>3.9999999999999956</v>
      </c>
      <c r="AC13" s="57" t="str">
        <f t="shared" si="2"/>
        <v>н/ср</v>
      </c>
      <c r="AD13" s="53" t="str">
        <f t="shared" si="2"/>
        <v>сред</v>
      </c>
      <c r="AE13" s="41">
        <f t="shared" si="3"/>
        <v>6</v>
      </c>
      <c r="AF13" s="41">
        <f t="shared" si="4"/>
        <v>1</v>
      </c>
      <c r="AG13" s="41">
        <f t="shared" si="5"/>
        <v>1</v>
      </c>
      <c r="AH13" s="41">
        <f t="shared" si="6"/>
        <v>1</v>
      </c>
      <c r="AI13" s="41">
        <f t="shared" si="7"/>
        <v>1</v>
      </c>
      <c r="AJ13" s="41">
        <f t="shared" si="8"/>
        <v>1</v>
      </c>
      <c r="AK13" s="41">
        <f t="shared" si="9"/>
        <v>1</v>
      </c>
      <c r="AL13" s="41">
        <f t="shared" si="10"/>
        <v>1</v>
      </c>
      <c r="AM13" s="41">
        <f t="shared" si="11"/>
        <v>0</v>
      </c>
      <c r="AN13" s="41">
        <f t="shared" si="12"/>
        <v>0</v>
      </c>
      <c r="AO13" s="41">
        <f t="shared" si="13"/>
        <v>0</v>
      </c>
      <c r="AP13" s="41">
        <f t="shared" si="14"/>
        <v>0</v>
      </c>
      <c r="AQ13" s="41">
        <f t="shared" si="15"/>
        <v>0</v>
      </c>
      <c r="AR13" s="41">
        <f t="shared" si="16"/>
        <v>1</v>
      </c>
    </row>
    <row r="14" spans="1:44">
      <c r="A14" s="11">
        <v>8</v>
      </c>
      <c r="B14" s="14" t="s">
        <v>51</v>
      </c>
      <c r="C14" s="60">
        <v>0</v>
      </c>
      <c r="D14" s="26">
        <v>2</v>
      </c>
      <c r="E14" s="62">
        <v>0</v>
      </c>
      <c r="F14" s="27">
        <v>2</v>
      </c>
      <c r="G14" s="35">
        <v>6.3</v>
      </c>
      <c r="H14" s="36">
        <v>2</v>
      </c>
      <c r="I14" s="37">
        <v>6.2</v>
      </c>
      <c r="J14" s="27">
        <v>2</v>
      </c>
      <c r="K14" s="16">
        <v>9.4</v>
      </c>
      <c r="L14" s="26">
        <v>2</v>
      </c>
      <c r="M14" s="3">
        <v>9.3000000000000007</v>
      </c>
      <c r="N14" s="27">
        <v>3</v>
      </c>
      <c r="O14" s="16">
        <v>101</v>
      </c>
      <c r="P14" s="26">
        <v>2</v>
      </c>
      <c r="Q14" s="3">
        <v>120</v>
      </c>
      <c r="R14" s="27">
        <v>2</v>
      </c>
      <c r="S14" s="16">
        <v>10</v>
      </c>
      <c r="T14" s="26">
        <v>5</v>
      </c>
      <c r="U14" s="3">
        <v>5</v>
      </c>
      <c r="V14" s="27">
        <v>3</v>
      </c>
      <c r="W14" s="20">
        <v>900</v>
      </c>
      <c r="X14" s="26">
        <v>2</v>
      </c>
      <c r="Y14" s="3">
        <v>950</v>
      </c>
      <c r="Z14" s="38">
        <v>3</v>
      </c>
      <c r="AA14" s="39">
        <f t="shared" si="0"/>
        <v>2.5</v>
      </c>
      <c r="AB14" s="40">
        <f t="shared" si="1"/>
        <v>2.4999999999999996</v>
      </c>
      <c r="AC14" s="57" t="str">
        <f t="shared" si="2"/>
        <v>низ</v>
      </c>
      <c r="AD14" s="53" t="str">
        <f t="shared" si="2"/>
        <v>низ</v>
      </c>
      <c r="AE14" s="41">
        <f t="shared" si="3"/>
        <v>6</v>
      </c>
      <c r="AF14" s="41">
        <f t="shared" si="4"/>
        <v>1</v>
      </c>
      <c r="AG14" s="41">
        <f t="shared" si="5"/>
        <v>1</v>
      </c>
      <c r="AH14" s="41">
        <f t="shared" si="6"/>
        <v>1</v>
      </c>
      <c r="AI14" s="41">
        <f t="shared" si="7"/>
        <v>1</v>
      </c>
      <c r="AJ14" s="41">
        <f t="shared" si="8"/>
        <v>1</v>
      </c>
      <c r="AK14" s="41">
        <f t="shared" si="9"/>
        <v>1</v>
      </c>
      <c r="AL14" s="41">
        <f t="shared" si="10"/>
        <v>6</v>
      </c>
      <c r="AM14" s="41">
        <f t="shared" si="11"/>
        <v>1</v>
      </c>
      <c r="AN14" s="41">
        <f t="shared" si="12"/>
        <v>1</v>
      </c>
      <c r="AO14" s="41">
        <f t="shared" si="13"/>
        <v>1</v>
      </c>
      <c r="AP14" s="41">
        <f t="shared" si="14"/>
        <v>1</v>
      </c>
      <c r="AQ14" s="41">
        <f t="shared" si="15"/>
        <v>1</v>
      </c>
      <c r="AR14" s="41">
        <f t="shared" si="16"/>
        <v>1</v>
      </c>
    </row>
    <row r="15" spans="1:44">
      <c r="A15" s="11">
        <v>9</v>
      </c>
      <c r="B15" s="14" t="s">
        <v>52</v>
      </c>
      <c r="C15" s="60">
        <v>3</v>
      </c>
      <c r="D15" s="26">
        <v>3</v>
      </c>
      <c r="E15" s="62">
        <v>7</v>
      </c>
      <c r="F15" s="27">
        <v>5</v>
      </c>
      <c r="G15" s="35">
        <v>5.5</v>
      </c>
      <c r="H15" s="36">
        <v>4</v>
      </c>
      <c r="I15" s="37">
        <v>5.4</v>
      </c>
      <c r="J15" s="27">
        <v>4</v>
      </c>
      <c r="K15" s="47">
        <v>9</v>
      </c>
      <c r="L15" s="26">
        <v>4</v>
      </c>
      <c r="M15" s="3">
        <v>8.1999999999999993</v>
      </c>
      <c r="N15" s="27">
        <v>5</v>
      </c>
      <c r="O15" s="16">
        <v>164</v>
      </c>
      <c r="P15" s="26">
        <v>3</v>
      </c>
      <c r="Q15" s="3">
        <v>195</v>
      </c>
      <c r="R15" s="27">
        <v>4</v>
      </c>
      <c r="S15" s="16">
        <v>7</v>
      </c>
      <c r="T15" s="26">
        <v>4</v>
      </c>
      <c r="U15" s="3">
        <v>10</v>
      </c>
      <c r="V15" s="27">
        <v>5</v>
      </c>
      <c r="W15" s="20">
        <v>1000</v>
      </c>
      <c r="X15" s="26">
        <v>3</v>
      </c>
      <c r="Y15" s="3">
        <v>1100</v>
      </c>
      <c r="Z15" s="38">
        <v>4</v>
      </c>
      <c r="AA15" s="39">
        <f t="shared" si="0"/>
        <v>3.5</v>
      </c>
      <c r="AB15" s="40">
        <f t="shared" si="1"/>
        <v>4.4999999999999991</v>
      </c>
      <c r="AC15" s="57" t="str">
        <f t="shared" si="2"/>
        <v>н/ср</v>
      </c>
      <c r="AD15" s="53" t="str">
        <f t="shared" si="2"/>
        <v>в/ср</v>
      </c>
      <c r="AE15" s="41">
        <f t="shared" si="3"/>
        <v>6</v>
      </c>
      <c r="AF15" s="41">
        <f t="shared" si="4"/>
        <v>1</v>
      </c>
      <c r="AG15" s="41">
        <f t="shared" si="5"/>
        <v>1</v>
      </c>
      <c r="AH15" s="41">
        <f t="shared" si="6"/>
        <v>1</v>
      </c>
      <c r="AI15" s="41">
        <f t="shared" si="7"/>
        <v>1</v>
      </c>
      <c r="AJ15" s="41">
        <f t="shared" si="8"/>
        <v>1</v>
      </c>
      <c r="AK15" s="41">
        <f t="shared" si="9"/>
        <v>1</v>
      </c>
      <c r="AL15" s="41">
        <f t="shared" si="10"/>
        <v>6</v>
      </c>
      <c r="AM15" s="41">
        <f t="shared" si="11"/>
        <v>1</v>
      </c>
      <c r="AN15" s="41">
        <f t="shared" si="12"/>
        <v>1</v>
      </c>
      <c r="AO15" s="41">
        <f t="shared" si="13"/>
        <v>1</v>
      </c>
      <c r="AP15" s="41">
        <f t="shared" si="14"/>
        <v>1</v>
      </c>
      <c r="AQ15" s="41">
        <f t="shared" si="15"/>
        <v>1</v>
      </c>
      <c r="AR15" s="41">
        <f t="shared" si="16"/>
        <v>1</v>
      </c>
    </row>
    <row r="16" spans="1:44">
      <c r="A16" s="11">
        <v>10</v>
      </c>
      <c r="B16" s="14" t="s">
        <v>53</v>
      </c>
      <c r="C16" s="60">
        <v>3</v>
      </c>
      <c r="D16" s="26">
        <v>3</v>
      </c>
      <c r="E16" s="62">
        <v>2</v>
      </c>
      <c r="F16" s="27">
        <v>3</v>
      </c>
      <c r="G16" s="35">
        <v>5.8</v>
      </c>
      <c r="H16" s="36">
        <v>4</v>
      </c>
      <c r="I16" s="37">
        <v>5.5</v>
      </c>
      <c r="J16" s="27">
        <v>4</v>
      </c>
      <c r="K16" s="16">
        <v>9.1</v>
      </c>
      <c r="L16" s="26">
        <v>3</v>
      </c>
      <c r="M16" s="3">
        <v>8.3000000000000007</v>
      </c>
      <c r="N16" s="27">
        <v>5</v>
      </c>
      <c r="O16" s="16">
        <v>153</v>
      </c>
      <c r="P16" s="26">
        <v>3</v>
      </c>
      <c r="Q16" s="3">
        <v>156</v>
      </c>
      <c r="R16" s="27">
        <v>3</v>
      </c>
      <c r="S16" s="16">
        <v>7</v>
      </c>
      <c r="T16" s="26">
        <v>4</v>
      </c>
      <c r="U16" s="3">
        <v>8</v>
      </c>
      <c r="V16" s="27">
        <v>4</v>
      </c>
      <c r="W16" s="20">
        <v>1100</v>
      </c>
      <c r="X16" s="26">
        <v>4</v>
      </c>
      <c r="Y16" s="3">
        <v>1100</v>
      </c>
      <c r="Z16" s="38">
        <v>4</v>
      </c>
      <c r="AA16" s="39">
        <f t="shared" si="0"/>
        <v>3.5</v>
      </c>
      <c r="AB16" s="40">
        <f t="shared" si="1"/>
        <v>3.8333333333333326</v>
      </c>
      <c r="AC16" s="57" t="str">
        <f t="shared" si="2"/>
        <v>н/ср</v>
      </c>
      <c r="AD16" s="53" t="str">
        <f t="shared" si="2"/>
        <v>н/ср</v>
      </c>
      <c r="AE16" s="41">
        <f t="shared" si="3"/>
        <v>6</v>
      </c>
      <c r="AF16" s="41">
        <f t="shared" si="4"/>
        <v>1</v>
      </c>
      <c r="AG16" s="41">
        <f t="shared" si="5"/>
        <v>1</v>
      </c>
      <c r="AH16" s="41">
        <f t="shared" si="6"/>
        <v>1</v>
      </c>
      <c r="AI16" s="41">
        <f t="shared" si="7"/>
        <v>1</v>
      </c>
      <c r="AJ16" s="41">
        <f t="shared" si="8"/>
        <v>1</v>
      </c>
      <c r="AK16" s="41">
        <f t="shared" si="9"/>
        <v>1</v>
      </c>
      <c r="AL16" s="41">
        <f t="shared" si="10"/>
        <v>6</v>
      </c>
      <c r="AM16" s="41">
        <f t="shared" si="11"/>
        <v>1</v>
      </c>
      <c r="AN16" s="41">
        <f t="shared" si="12"/>
        <v>1</v>
      </c>
      <c r="AO16" s="41">
        <f t="shared" si="13"/>
        <v>1</v>
      </c>
      <c r="AP16" s="41">
        <f t="shared" si="14"/>
        <v>1</v>
      </c>
      <c r="AQ16" s="41">
        <f t="shared" si="15"/>
        <v>1</v>
      </c>
      <c r="AR16" s="41">
        <f t="shared" si="16"/>
        <v>1</v>
      </c>
    </row>
    <row r="17" spans="1:44">
      <c r="A17" s="11">
        <v>11</v>
      </c>
      <c r="B17" s="14" t="s">
        <v>54</v>
      </c>
      <c r="C17" s="60"/>
      <c r="D17" s="26">
        <v>0</v>
      </c>
      <c r="E17" s="62"/>
      <c r="F17" s="27">
        <v>0</v>
      </c>
      <c r="G17" s="35"/>
      <c r="H17" s="36">
        <v>0</v>
      </c>
      <c r="I17" s="37"/>
      <c r="J17" s="27">
        <v>0</v>
      </c>
      <c r="K17" s="16"/>
      <c r="L17" s="26">
        <v>0</v>
      </c>
      <c r="M17" s="3"/>
      <c r="N17" s="27">
        <v>0</v>
      </c>
      <c r="O17" s="16"/>
      <c r="P17" s="26">
        <v>0</v>
      </c>
      <c r="Q17" s="3"/>
      <c r="R17" s="27">
        <v>0</v>
      </c>
      <c r="S17" s="16"/>
      <c r="T17" s="26">
        <v>0</v>
      </c>
      <c r="U17" s="3"/>
      <c r="V17" s="27">
        <v>0</v>
      </c>
      <c r="W17" s="20"/>
      <c r="X17" s="26">
        <v>0</v>
      </c>
      <c r="Y17" s="3"/>
      <c r="Z17" s="38">
        <v>0</v>
      </c>
      <c r="AA17" s="39">
        <f t="shared" si="0"/>
        <v>0</v>
      </c>
      <c r="AB17" s="40">
        <f t="shared" si="1"/>
        <v>0</v>
      </c>
      <c r="AC17" s="57" t="str">
        <f t="shared" si="2"/>
        <v xml:space="preserve"> </v>
      </c>
      <c r="AD17" s="53" t="str">
        <f t="shared" si="2"/>
        <v xml:space="preserve"> </v>
      </c>
      <c r="AE17" s="41">
        <f t="shared" si="3"/>
        <v>0</v>
      </c>
      <c r="AF17" s="41">
        <f t="shared" si="4"/>
        <v>0</v>
      </c>
      <c r="AG17" s="41">
        <f t="shared" si="5"/>
        <v>0</v>
      </c>
      <c r="AH17" s="41">
        <f t="shared" si="6"/>
        <v>0</v>
      </c>
      <c r="AI17" s="41">
        <f t="shared" si="7"/>
        <v>0</v>
      </c>
      <c r="AJ17" s="41">
        <f t="shared" si="8"/>
        <v>0</v>
      </c>
      <c r="AK17" s="41">
        <f t="shared" si="9"/>
        <v>0</v>
      </c>
      <c r="AL17" s="41">
        <f t="shared" si="10"/>
        <v>0</v>
      </c>
      <c r="AM17" s="41">
        <f t="shared" si="11"/>
        <v>0</v>
      </c>
      <c r="AN17" s="41">
        <f t="shared" si="12"/>
        <v>0</v>
      </c>
      <c r="AO17" s="41">
        <f t="shared" si="13"/>
        <v>0</v>
      </c>
      <c r="AP17" s="41">
        <f t="shared" si="14"/>
        <v>0</v>
      </c>
      <c r="AQ17" s="41">
        <f t="shared" si="15"/>
        <v>0</v>
      </c>
      <c r="AR17" s="41">
        <f t="shared" si="16"/>
        <v>0</v>
      </c>
    </row>
    <row r="18" spans="1:44">
      <c r="A18" s="11">
        <v>12</v>
      </c>
      <c r="B18" s="14" t="s">
        <v>55</v>
      </c>
      <c r="C18" s="60">
        <v>6</v>
      </c>
      <c r="D18" s="26">
        <v>3</v>
      </c>
      <c r="E18" s="62"/>
      <c r="F18" s="27">
        <v>0</v>
      </c>
      <c r="G18" s="35">
        <v>5.3</v>
      </c>
      <c r="H18" s="36">
        <v>4</v>
      </c>
      <c r="I18" s="37"/>
      <c r="J18" s="27">
        <v>0</v>
      </c>
      <c r="K18" s="16">
        <v>9</v>
      </c>
      <c r="L18" s="26">
        <v>4</v>
      </c>
      <c r="M18" s="3"/>
      <c r="N18" s="27">
        <v>0</v>
      </c>
      <c r="O18" s="16">
        <v>160</v>
      </c>
      <c r="P18" s="26">
        <v>4</v>
      </c>
      <c r="Q18" s="3"/>
      <c r="R18" s="27">
        <v>0</v>
      </c>
      <c r="S18" s="16">
        <v>17</v>
      </c>
      <c r="T18" s="26">
        <v>5</v>
      </c>
      <c r="U18" s="3"/>
      <c r="V18" s="27">
        <v>0</v>
      </c>
      <c r="W18" s="20">
        <v>1100</v>
      </c>
      <c r="X18" s="26">
        <v>4</v>
      </c>
      <c r="Y18" s="3">
        <v>1100</v>
      </c>
      <c r="Z18" s="38">
        <v>4</v>
      </c>
      <c r="AA18" s="39">
        <f t="shared" si="0"/>
        <v>4</v>
      </c>
      <c r="AB18" s="40">
        <f t="shared" si="1"/>
        <v>3.9999999999999956</v>
      </c>
      <c r="AC18" s="57" t="str">
        <f t="shared" si="2"/>
        <v>сред</v>
      </c>
      <c r="AD18" s="53" t="str">
        <f t="shared" si="2"/>
        <v>сред</v>
      </c>
      <c r="AE18" s="41">
        <f t="shared" si="3"/>
        <v>6</v>
      </c>
      <c r="AF18" s="41">
        <f t="shared" si="4"/>
        <v>1</v>
      </c>
      <c r="AG18" s="41">
        <f t="shared" si="5"/>
        <v>1</v>
      </c>
      <c r="AH18" s="41">
        <f t="shared" si="6"/>
        <v>1</v>
      </c>
      <c r="AI18" s="41">
        <f t="shared" si="7"/>
        <v>1</v>
      </c>
      <c r="AJ18" s="41">
        <f t="shared" si="8"/>
        <v>1</v>
      </c>
      <c r="AK18" s="41">
        <f t="shared" si="9"/>
        <v>1</v>
      </c>
      <c r="AL18" s="41">
        <f t="shared" si="10"/>
        <v>1</v>
      </c>
      <c r="AM18" s="41">
        <f t="shared" si="11"/>
        <v>0</v>
      </c>
      <c r="AN18" s="41">
        <f t="shared" si="12"/>
        <v>0</v>
      </c>
      <c r="AO18" s="41">
        <f t="shared" si="13"/>
        <v>0</v>
      </c>
      <c r="AP18" s="41">
        <f t="shared" si="14"/>
        <v>0</v>
      </c>
      <c r="AQ18" s="41">
        <f t="shared" si="15"/>
        <v>0</v>
      </c>
      <c r="AR18" s="41">
        <f t="shared" si="16"/>
        <v>1</v>
      </c>
    </row>
    <row r="19" spans="1:44">
      <c r="A19" s="11">
        <v>13</v>
      </c>
      <c r="B19" s="14" t="s">
        <v>56</v>
      </c>
      <c r="C19" s="60"/>
      <c r="D19" s="26">
        <v>0</v>
      </c>
      <c r="E19" s="62"/>
      <c r="F19" s="27">
        <v>0</v>
      </c>
      <c r="G19" s="35"/>
      <c r="H19" s="36">
        <v>0</v>
      </c>
      <c r="I19" s="37"/>
      <c r="J19" s="27">
        <v>0</v>
      </c>
      <c r="K19" s="16"/>
      <c r="L19" s="26">
        <v>0</v>
      </c>
      <c r="M19" s="3"/>
      <c r="N19" s="27">
        <v>0</v>
      </c>
      <c r="O19" s="16"/>
      <c r="P19" s="26">
        <v>0</v>
      </c>
      <c r="Q19" s="3"/>
      <c r="R19" s="27">
        <v>0</v>
      </c>
      <c r="S19" s="16"/>
      <c r="T19" s="26">
        <v>0</v>
      </c>
      <c r="U19" s="3"/>
      <c r="V19" s="27">
        <v>0</v>
      </c>
      <c r="W19" s="20"/>
      <c r="X19" s="26">
        <v>0</v>
      </c>
      <c r="Y19" s="3"/>
      <c r="Z19" s="38">
        <v>0</v>
      </c>
      <c r="AA19" s="39">
        <f t="shared" si="0"/>
        <v>0</v>
      </c>
      <c r="AB19" s="40">
        <f t="shared" si="1"/>
        <v>0</v>
      </c>
      <c r="AC19" s="57" t="str">
        <f t="shared" si="2"/>
        <v xml:space="preserve"> </v>
      </c>
      <c r="AD19" s="53" t="str">
        <f t="shared" si="2"/>
        <v xml:space="preserve"> </v>
      </c>
      <c r="AE19" s="41">
        <f t="shared" si="3"/>
        <v>0</v>
      </c>
      <c r="AF19" s="41">
        <f t="shared" si="4"/>
        <v>0</v>
      </c>
      <c r="AG19" s="41">
        <f t="shared" si="5"/>
        <v>0</v>
      </c>
      <c r="AH19" s="41">
        <f t="shared" si="6"/>
        <v>0</v>
      </c>
      <c r="AI19" s="41">
        <f t="shared" si="7"/>
        <v>0</v>
      </c>
      <c r="AJ19" s="41">
        <f t="shared" si="8"/>
        <v>0</v>
      </c>
      <c r="AK19" s="41">
        <f t="shared" si="9"/>
        <v>0</v>
      </c>
      <c r="AL19" s="41">
        <f t="shared" si="10"/>
        <v>0</v>
      </c>
      <c r="AM19" s="41">
        <f t="shared" si="11"/>
        <v>0</v>
      </c>
      <c r="AN19" s="41">
        <f t="shared" si="12"/>
        <v>0</v>
      </c>
      <c r="AO19" s="41">
        <f t="shared" si="13"/>
        <v>0</v>
      </c>
      <c r="AP19" s="41">
        <f t="shared" si="14"/>
        <v>0</v>
      </c>
      <c r="AQ19" s="41">
        <f t="shared" si="15"/>
        <v>0</v>
      </c>
      <c r="AR19" s="41">
        <f t="shared" si="16"/>
        <v>0</v>
      </c>
    </row>
    <row r="20" spans="1:44">
      <c r="A20" s="11">
        <v>14</v>
      </c>
      <c r="B20" s="14" t="s">
        <v>57</v>
      </c>
      <c r="C20" s="60">
        <v>3</v>
      </c>
      <c r="D20" s="26">
        <v>3</v>
      </c>
      <c r="E20" s="62">
        <v>4</v>
      </c>
      <c r="F20" s="27">
        <v>4</v>
      </c>
      <c r="G20" s="35">
        <v>5.5</v>
      </c>
      <c r="H20" s="36">
        <v>4</v>
      </c>
      <c r="I20" s="37">
        <v>5.3</v>
      </c>
      <c r="J20" s="27">
        <v>4</v>
      </c>
      <c r="K20" s="16">
        <v>8.9</v>
      </c>
      <c r="L20" s="26">
        <v>4</v>
      </c>
      <c r="M20" s="3">
        <v>9.1</v>
      </c>
      <c r="N20" s="27">
        <v>3</v>
      </c>
      <c r="O20" s="16">
        <v>178</v>
      </c>
      <c r="P20" s="26">
        <v>4</v>
      </c>
      <c r="Q20" s="3">
        <v>183</v>
      </c>
      <c r="R20" s="27">
        <v>4</v>
      </c>
      <c r="S20" s="16">
        <v>11</v>
      </c>
      <c r="T20" s="26">
        <v>5</v>
      </c>
      <c r="U20" s="3">
        <v>12</v>
      </c>
      <c r="V20" s="27">
        <v>5</v>
      </c>
      <c r="W20" s="20">
        <v>1170</v>
      </c>
      <c r="X20" s="26">
        <v>4</v>
      </c>
      <c r="Y20" s="3">
        <v>1200</v>
      </c>
      <c r="Z20" s="38">
        <v>4</v>
      </c>
      <c r="AA20" s="39">
        <f t="shared" si="0"/>
        <v>4</v>
      </c>
      <c r="AB20" s="40">
        <f t="shared" si="1"/>
        <v>3.9999999999999996</v>
      </c>
      <c r="AC20" s="57" t="str">
        <f t="shared" si="2"/>
        <v>сред</v>
      </c>
      <c r="AD20" s="53" t="str">
        <f t="shared" si="2"/>
        <v>сред</v>
      </c>
      <c r="AE20" s="41">
        <f t="shared" si="3"/>
        <v>6</v>
      </c>
      <c r="AF20" s="41">
        <f t="shared" si="4"/>
        <v>1</v>
      </c>
      <c r="AG20" s="41">
        <f t="shared" si="5"/>
        <v>1</v>
      </c>
      <c r="AH20" s="41">
        <f t="shared" si="6"/>
        <v>1</v>
      </c>
      <c r="AI20" s="41">
        <f t="shared" si="7"/>
        <v>1</v>
      </c>
      <c r="AJ20" s="41">
        <f t="shared" si="8"/>
        <v>1</v>
      </c>
      <c r="AK20" s="41">
        <f t="shared" si="9"/>
        <v>1</v>
      </c>
      <c r="AL20" s="41">
        <f t="shared" si="10"/>
        <v>6</v>
      </c>
      <c r="AM20" s="41">
        <f t="shared" si="11"/>
        <v>1</v>
      </c>
      <c r="AN20" s="41">
        <f t="shared" si="12"/>
        <v>1</v>
      </c>
      <c r="AO20" s="41">
        <f t="shared" si="13"/>
        <v>1</v>
      </c>
      <c r="AP20" s="41">
        <f t="shared" si="14"/>
        <v>1</v>
      </c>
      <c r="AQ20" s="41">
        <f t="shared" si="15"/>
        <v>1</v>
      </c>
      <c r="AR20" s="41">
        <f t="shared" si="16"/>
        <v>1</v>
      </c>
    </row>
    <row r="21" spans="1:44">
      <c r="A21" s="11">
        <v>15</v>
      </c>
      <c r="B21" s="14" t="s">
        <v>58</v>
      </c>
      <c r="C21" s="60">
        <v>10</v>
      </c>
      <c r="D21" s="26">
        <v>5</v>
      </c>
      <c r="E21" s="62">
        <v>11</v>
      </c>
      <c r="F21" s="27">
        <v>5</v>
      </c>
      <c r="G21" s="35">
        <v>5.2</v>
      </c>
      <c r="H21" s="36">
        <v>4</v>
      </c>
      <c r="I21" s="37">
        <v>4.8</v>
      </c>
      <c r="J21" s="27">
        <v>5</v>
      </c>
      <c r="K21" s="16">
        <v>7.7</v>
      </c>
      <c r="L21" s="26">
        <v>5</v>
      </c>
      <c r="M21" s="3">
        <v>7.6</v>
      </c>
      <c r="N21" s="27">
        <v>5</v>
      </c>
      <c r="O21" s="16">
        <v>180</v>
      </c>
      <c r="P21" s="26">
        <v>4</v>
      </c>
      <c r="Q21" s="3">
        <v>204</v>
      </c>
      <c r="R21" s="27">
        <v>5</v>
      </c>
      <c r="S21" s="16">
        <v>17</v>
      </c>
      <c r="T21" s="26">
        <v>5</v>
      </c>
      <c r="U21" s="3">
        <v>15</v>
      </c>
      <c r="V21" s="27">
        <v>5</v>
      </c>
      <c r="W21" s="20">
        <v>1100</v>
      </c>
      <c r="X21" s="26">
        <v>4</v>
      </c>
      <c r="Y21" s="3">
        <v>1300</v>
      </c>
      <c r="Z21" s="38">
        <v>4</v>
      </c>
      <c r="AA21" s="39">
        <f t="shared" si="0"/>
        <v>4.5</v>
      </c>
      <c r="AB21" s="40">
        <f t="shared" si="1"/>
        <v>4.833333333333333</v>
      </c>
      <c r="AC21" s="57" t="str">
        <f t="shared" si="2"/>
        <v>в/ср</v>
      </c>
      <c r="AD21" s="53" t="str">
        <f t="shared" si="2"/>
        <v>в/ср</v>
      </c>
      <c r="AE21" s="41">
        <f t="shared" si="3"/>
        <v>6</v>
      </c>
      <c r="AF21" s="41">
        <f t="shared" si="4"/>
        <v>1</v>
      </c>
      <c r="AG21" s="41">
        <f t="shared" si="5"/>
        <v>1</v>
      </c>
      <c r="AH21" s="41">
        <f t="shared" si="6"/>
        <v>1</v>
      </c>
      <c r="AI21" s="41">
        <f t="shared" si="7"/>
        <v>1</v>
      </c>
      <c r="AJ21" s="41">
        <f t="shared" si="8"/>
        <v>1</v>
      </c>
      <c r="AK21" s="41">
        <f t="shared" si="9"/>
        <v>1</v>
      </c>
      <c r="AL21" s="41">
        <f t="shared" si="10"/>
        <v>6</v>
      </c>
      <c r="AM21" s="41">
        <f t="shared" si="11"/>
        <v>1</v>
      </c>
      <c r="AN21" s="41">
        <f t="shared" si="12"/>
        <v>1</v>
      </c>
      <c r="AO21" s="41">
        <f t="shared" si="13"/>
        <v>1</v>
      </c>
      <c r="AP21" s="41">
        <f t="shared" si="14"/>
        <v>1</v>
      </c>
      <c r="AQ21" s="41">
        <f t="shared" si="15"/>
        <v>1</v>
      </c>
      <c r="AR21" s="41">
        <f t="shared" si="16"/>
        <v>1</v>
      </c>
    </row>
    <row r="22" spans="1:44">
      <c r="A22" s="11">
        <v>16</v>
      </c>
      <c r="B22" s="14" t="s">
        <v>59</v>
      </c>
      <c r="C22" s="60">
        <v>4</v>
      </c>
      <c r="D22" s="26">
        <v>4</v>
      </c>
      <c r="E22" s="62">
        <v>5</v>
      </c>
      <c r="F22" s="27">
        <v>4</v>
      </c>
      <c r="G22" s="35">
        <v>5.2</v>
      </c>
      <c r="H22" s="36">
        <v>4</v>
      </c>
      <c r="I22" s="37">
        <v>5.4</v>
      </c>
      <c r="J22" s="27">
        <v>4</v>
      </c>
      <c r="K22" s="16">
        <v>8.8000000000000007</v>
      </c>
      <c r="L22" s="26">
        <v>4</v>
      </c>
      <c r="M22" s="3">
        <v>8.5</v>
      </c>
      <c r="N22" s="27">
        <v>4</v>
      </c>
      <c r="O22" s="16">
        <v>160</v>
      </c>
      <c r="P22" s="26">
        <v>3</v>
      </c>
      <c r="Q22" s="3">
        <v>167</v>
      </c>
      <c r="R22" s="27">
        <v>4</v>
      </c>
      <c r="S22" s="16">
        <v>0</v>
      </c>
      <c r="T22" s="26">
        <v>2</v>
      </c>
      <c r="U22" s="3">
        <v>2</v>
      </c>
      <c r="V22" s="27">
        <v>3</v>
      </c>
      <c r="W22" s="20">
        <v>1300</v>
      </c>
      <c r="X22" s="26">
        <v>4</v>
      </c>
      <c r="Y22" s="3">
        <v>1000</v>
      </c>
      <c r="Z22" s="38">
        <v>3</v>
      </c>
      <c r="AA22" s="39">
        <f t="shared" si="0"/>
        <v>3.5</v>
      </c>
      <c r="AB22" s="40">
        <f t="shared" si="1"/>
        <v>3.6666666666666661</v>
      </c>
      <c r="AC22" s="57" t="str">
        <f t="shared" si="2"/>
        <v>н/ср</v>
      </c>
      <c r="AD22" s="53" t="str">
        <f t="shared" si="2"/>
        <v>н/ср</v>
      </c>
      <c r="AE22" s="41">
        <f t="shared" si="3"/>
        <v>6</v>
      </c>
      <c r="AF22" s="41">
        <f t="shared" si="4"/>
        <v>1</v>
      </c>
      <c r="AG22" s="41">
        <f t="shared" si="5"/>
        <v>1</v>
      </c>
      <c r="AH22" s="41">
        <f t="shared" si="6"/>
        <v>1</v>
      </c>
      <c r="AI22" s="41">
        <f t="shared" si="7"/>
        <v>1</v>
      </c>
      <c r="AJ22" s="41">
        <f t="shared" si="8"/>
        <v>1</v>
      </c>
      <c r="AK22" s="41">
        <f t="shared" si="9"/>
        <v>1</v>
      </c>
      <c r="AL22" s="41">
        <f t="shared" si="10"/>
        <v>6</v>
      </c>
      <c r="AM22" s="41">
        <f t="shared" si="11"/>
        <v>1</v>
      </c>
      <c r="AN22" s="41">
        <f t="shared" si="12"/>
        <v>1</v>
      </c>
      <c r="AO22" s="41">
        <f t="shared" si="13"/>
        <v>1</v>
      </c>
      <c r="AP22" s="41">
        <f t="shared" si="14"/>
        <v>1</v>
      </c>
      <c r="AQ22" s="41">
        <f t="shared" si="15"/>
        <v>1</v>
      </c>
      <c r="AR22" s="41">
        <f t="shared" si="16"/>
        <v>1</v>
      </c>
    </row>
    <row r="23" spans="1:44">
      <c r="A23" s="11">
        <v>17</v>
      </c>
      <c r="B23" s="14" t="s">
        <v>60</v>
      </c>
      <c r="C23" s="60">
        <v>14</v>
      </c>
      <c r="D23" s="26">
        <v>4</v>
      </c>
      <c r="E23" s="62">
        <v>20</v>
      </c>
      <c r="F23" s="27">
        <v>5</v>
      </c>
      <c r="G23" s="35">
        <v>5.0999999999999996</v>
      </c>
      <c r="H23" s="36">
        <v>4</v>
      </c>
      <c r="I23" s="37">
        <v>5.0999999999999996</v>
      </c>
      <c r="J23" s="27">
        <v>4</v>
      </c>
      <c r="K23" s="16">
        <v>8.8000000000000007</v>
      </c>
      <c r="L23" s="26">
        <v>5</v>
      </c>
      <c r="M23" s="3">
        <v>8.5</v>
      </c>
      <c r="N23" s="27">
        <v>5</v>
      </c>
      <c r="O23" s="16">
        <v>181</v>
      </c>
      <c r="P23" s="26">
        <v>4</v>
      </c>
      <c r="Q23" s="3">
        <v>170</v>
      </c>
      <c r="R23" s="27">
        <v>4</v>
      </c>
      <c r="S23" s="16">
        <v>18</v>
      </c>
      <c r="T23" s="26">
        <v>5</v>
      </c>
      <c r="U23" s="3">
        <v>20</v>
      </c>
      <c r="V23" s="27">
        <v>5</v>
      </c>
      <c r="W23" s="20">
        <v>1150</v>
      </c>
      <c r="X23" s="26">
        <v>5</v>
      </c>
      <c r="Y23" s="3">
        <v>1200</v>
      </c>
      <c r="Z23" s="38">
        <v>5</v>
      </c>
      <c r="AA23" s="39">
        <f t="shared" si="0"/>
        <v>4.5</v>
      </c>
      <c r="AB23" s="40">
        <f t="shared" si="1"/>
        <v>4.6666666666666661</v>
      </c>
      <c r="AC23" s="57" t="str">
        <f t="shared" si="2"/>
        <v>в/ср</v>
      </c>
      <c r="AD23" s="53" t="str">
        <f t="shared" si="2"/>
        <v>в/ср</v>
      </c>
      <c r="AE23" s="41">
        <f t="shared" si="3"/>
        <v>6</v>
      </c>
      <c r="AF23" s="41">
        <f t="shared" si="4"/>
        <v>1</v>
      </c>
      <c r="AG23" s="41">
        <f t="shared" si="5"/>
        <v>1</v>
      </c>
      <c r="AH23" s="41">
        <f t="shared" si="6"/>
        <v>1</v>
      </c>
      <c r="AI23" s="41">
        <f t="shared" si="7"/>
        <v>1</v>
      </c>
      <c r="AJ23" s="41">
        <f t="shared" si="8"/>
        <v>1</v>
      </c>
      <c r="AK23" s="41">
        <f t="shared" si="9"/>
        <v>1</v>
      </c>
      <c r="AL23" s="41">
        <f t="shared" si="10"/>
        <v>6</v>
      </c>
      <c r="AM23" s="41">
        <f t="shared" si="11"/>
        <v>1</v>
      </c>
      <c r="AN23" s="41">
        <f t="shared" si="12"/>
        <v>1</v>
      </c>
      <c r="AO23" s="41">
        <f t="shared" si="13"/>
        <v>1</v>
      </c>
      <c r="AP23" s="41">
        <f t="shared" si="14"/>
        <v>1</v>
      </c>
      <c r="AQ23" s="41">
        <f t="shared" si="15"/>
        <v>1</v>
      </c>
      <c r="AR23" s="41">
        <f t="shared" si="16"/>
        <v>1</v>
      </c>
    </row>
    <row r="24" spans="1:44">
      <c r="A24" s="11">
        <v>18</v>
      </c>
      <c r="B24" s="14" t="s">
        <v>61</v>
      </c>
      <c r="C24" s="60">
        <v>0</v>
      </c>
      <c r="D24" s="26">
        <v>2</v>
      </c>
      <c r="E24" s="62">
        <v>0</v>
      </c>
      <c r="F24" s="27">
        <v>2</v>
      </c>
      <c r="G24" s="35">
        <v>6</v>
      </c>
      <c r="H24" s="36">
        <v>3</v>
      </c>
      <c r="I24" s="37">
        <v>6.1</v>
      </c>
      <c r="J24" s="27">
        <v>2</v>
      </c>
      <c r="K24" s="16">
        <v>10.4</v>
      </c>
      <c r="L24" s="26">
        <v>2</v>
      </c>
      <c r="M24" s="3">
        <v>10.1</v>
      </c>
      <c r="N24" s="27">
        <v>2</v>
      </c>
      <c r="O24" s="16">
        <v>112</v>
      </c>
      <c r="P24" s="26">
        <v>2</v>
      </c>
      <c r="Q24" s="3">
        <v>115</v>
      </c>
      <c r="R24" s="27">
        <v>2</v>
      </c>
      <c r="S24" s="16">
        <v>0</v>
      </c>
      <c r="T24" s="26">
        <v>2</v>
      </c>
      <c r="U24" s="3">
        <v>0</v>
      </c>
      <c r="V24" s="27">
        <v>2</v>
      </c>
      <c r="W24" s="20">
        <v>850</v>
      </c>
      <c r="X24" s="26">
        <v>2</v>
      </c>
      <c r="Y24" s="3">
        <v>1050</v>
      </c>
      <c r="Z24" s="38">
        <v>3</v>
      </c>
      <c r="AA24" s="39">
        <f t="shared" si="0"/>
        <v>2.1666666666666665</v>
      </c>
      <c r="AB24" s="40">
        <f t="shared" si="1"/>
        <v>2.1666666666666665</v>
      </c>
      <c r="AC24" s="57" t="str">
        <f t="shared" si="2"/>
        <v>низ</v>
      </c>
      <c r="AD24" s="53" t="str">
        <f t="shared" si="2"/>
        <v>низ</v>
      </c>
      <c r="AE24" s="41">
        <f t="shared" si="3"/>
        <v>6</v>
      </c>
      <c r="AF24" s="41">
        <f t="shared" si="4"/>
        <v>1</v>
      </c>
      <c r="AG24" s="41">
        <f t="shared" si="5"/>
        <v>1</v>
      </c>
      <c r="AH24" s="41">
        <f t="shared" si="6"/>
        <v>1</v>
      </c>
      <c r="AI24" s="41">
        <f t="shared" si="7"/>
        <v>1</v>
      </c>
      <c r="AJ24" s="41">
        <f t="shared" si="8"/>
        <v>1</v>
      </c>
      <c r="AK24" s="41">
        <f t="shared" si="9"/>
        <v>1</v>
      </c>
      <c r="AL24" s="41">
        <f t="shared" si="10"/>
        <v>6</v>
      </c>
      <c r="AM24" s="41">
        <f t="shared" si="11"/>
        <v>1</v>
      </c>
      <c r="AN24" s="41">
        <f t="shared" si="12"/>
        <v>1</v>
      </c>
      <c r="AO24" s="41">
        <f t="shared" si="13"/>
        <v>1</v>
      </c>
      <c r="AP24" s="41">
        <f t="shared" si="14"/>
        <v>1</v>
      </c>
      <c r="AQ24" s="41">
        <f t="shared" si="15"/>
        <v>1</v>
      </c>
      <c r="AR24" s="41">
        <f t="shared" si="16"/>
        <v>1</v>
      </c>
    </row>
    <row r="25" spans="1:44">
      <c r="A25" s="11">
        <v>19</v>
      </c>
      <c r="B25" s="14" t="s">
        <v>62</v>
      </c>
      <c r="C25" s="60">
        <v>11</v>
      </c>
      <c r="D25" s="26">
        <v>4</v>
      </c>
      <c r="E25" s="62">
        <v>11</v>
      </c>
      <c r="F25" s="27">
        <v>4</v>
      </c>
      <c r="G25" s="35">
        <v>5.6</v>
      </c>
      <c r="H25" s="36">
        <v>4</v>
      </c>
      <c r="I25" s="37">
        <v>5.35</v>
      </c>
      <c r="J25" s="27">
        <v>4</v>
      </c>
      <c r="K25" s="16">
        <v>8.4</v>
      </c>
      <c r="L25" s="26">
        <v>5</v>
      </c>
      <c r="M25" s="3">
        <v>8.4</v>
      </c>
      <c r="N25" s="27">
        <v>5</v>
      </c>
      <c r="O25" s="16">
        <v>160</v>
      </c>
      <c r="P25" s="26">
        <v>4</v>
      </c>
      <c r="Q25" s="3">
        <v>168</v>
      </c>
      <c r="R25" s="27">
        <v>4</v>
      </c>
      <c r="S25" s="16">
        <v>14</v>
      </c>
      <c r="T25" s="26">
        <v>4</v>
      </c>
      <c r="U25" s="3">
        <v>18</v>
      </c>
      <c r="V25" s="27">
        <v>5</v>
      </c>
      <c r="W25" s="20">
        <v>1100</v>
      </c>
      <c r="X25" s="26">
        <v>4</v>
      </c>
      <c r="Y25" s="3">
        <v>1100</v>
      </c>
      <c r="Z25" s="38">
        <v>4</v>
      </c>
      <c r="AA25" s="39">
        <f t="shared" si="0"/>
        <v>4.166666666666667</v>
      </c>
      <c r="AB25" s="40">
        <f t="shared" si="1"/>
        <v>4.333333333333333</v>
      </c>
      <c r="AC25" s="57" t="str">
        <f t="shared" si="2"/>
        <v>сред</v>
      </c>
      <c r="AD25" s="53" t="str">
        <f t="shared" si="2"/>
        <v>сред</v>
      </c>
      <c r="AE25" s="41">
        <f t="shared" si="3"/>
        <v>6</v>
      </c>
      <c r="AF25" s="41">
        <f t="shared" si="4"/>
        <v>1</v>
      </c>
      <c r="AG25" s="41">
        <f t="shared" si="5"/>
        <v>1</v>
      </c>
      <c r="AH25" s="41">
        <f t="shared" si="6"/>
        <v>1</v>
      </c>
      <c r="AI25" s="41">
        <f t="shared" si="7"/>
        <v>1</v>
      </c>
      <c r="AJ25" s="41">
        <f t="shared" si="8"/>
        <v>1</v>
      </c>
      <c r="AK25" s="41">
        <f t="shared" si="9"/>
        <v>1</v>
      </c>
      <c r="AL25" s="41">
        <f t="shared" si="10"/>
        <v>6</v>
      </c>
      <c r="AM25" s="41">
        <f t="shared" si="11"/>
        <v>1</v>
      </c>
      <c r="AN25" s="41">
        <f t="shared" si="12"/>
        <v>1</v>
      </c>
      <c r="AO25" s="41">
        <f t="shared" si="13"/>
        <v>1</v>
      </c>
      <c r="AP25" s="41">
        <f t="shared" si="14"/>
        <v>1</v>
      </c>
      <c r="AQ25" s="41">
        <f t="shared" si="15"/>
        <v>1</v>
      </c>
      <c r="AR25" s="41">
        <f t="shared" si="16"/>
        <v>1</v>
      </c>
    </row>
    <row r="26" spans="1:44">
      <c r="A26" s="11">
        <v>20</v>
      </c>
      <c r="B26" s="14" t="s">
        <v>63</v>
      </c>
      <c r="C26" s="60">
        <v>20</v>
      </c>
      <c r="D26" s="26">
        <v>5</v>
      </c>
      <c r="E26" s="62">
        <v>21</v>
      </c>
      <c r="F26" s="27">
        <v>5</v>
      </c>
      <c r="G26" s="35">
        <v>5.6</v>
      </c>
      <c r="H26" s="36">
        <v>4</v>
      </c>
      <c r="I26" s="37">
        <v>5</v>
      </c>
      <c r="J26" s="27">
        <v>5</v>
      </c>
      <c r="K26" s="16">
        <v>8.9</v>
      </c>
      <c r="L26" s="26">
        <v>4</v>
      </c>
      <c r="M26" s="3">
        <v>8.6999999999999993</v>
      </c>
      <c r="N26" s="27">
        <v>5</v>
      </c>
      <c r="O26" s="16">
        <v>151</v>
      </c>
      <c r="P26" s="26">
        <v>3</v>
      </c>
      <c r="Q26" s="3">
        <v>165</v>
      </c>
      <c r="R26" s="27">
        <v>4</v>
      </c>
      <c r="S26" s="16">
        <v>3</v>
      </c>
      <c r="T26" s="26">
        <v>2</v>
      </c>
      <c r="U26" s="3">
        <v>2</v>
      </c>
      <c r="V26" s="27">
        <v>2</v>
      </c>
      <c r="W26" s="20">
        <v>1150</v>
      </c>
      <c r="X26" s="26">
        <v>5</v>
      </c>
      <c r="Y26" s="3">
        <v>1150</v>
      </c>
      <c r="Z26" s="38">
        <v>5</v>
      </c>
      <c r="AA26" s="39">
        <f t="shared" si="0"/>
        <v>3.8333333333333335</v>
      </c>
      <c r="AB26" s="40">
        <f t="shared" si="1"/>
        <v>4.333333333333333</v>
      </c>
      <c r="AC26" s="57" t="str">
        <f t="shared" si="2"/>
        <v>н/ср</v>
      </c>
      <c r="AD26" s="53" t="str">
        <f t="shared" si="2"/>
        <v>сред</v>
      </c>
      <c r="AE26" s="41">
        <f t="shared" si="3"/>
        <v>6</v>
      </c>
      <c r="AF26" s="41">
        <f t="shared" si="4"/>
        <v>1</v>
      </c>
      <c r="AG26" s="41">
        <f t="shared" si="5"/>
        <v>1</v>
      </c>
      <c r="AH26" s="41">
        <f t="shared" si="6"/>
        <v>1</v>
      </c>
      <c r="AI26" s="41">
        <f t="shared" si="7"/>
        <v>1</v>
      </c>
      <c r="AJ26" s="41">
        <f t="shared" si="8"/>
        <v>1</v>
      </c>
      <c r="AK26" s="41">
        <f t="shared" si="9"/>
        <v>1</v>
      </c>
      <c r="AL26" s="41">
        <f t="shared" si="10"/>
        <v>6</v>
      </c>
      <c r="AM26" s="41">
        <f t="shared" si="11"/>
        <v>1</v>
      </c>
      <c r="AN26" s="41">
        <f t="shared" si="12"/>
        <v>1</v>
      </c>
      <c r="AO26" s="41">
        <f t="shared" si="13"/>
        <v>1</v>
      </c>
      <c r="AP26" s="41">
        <f t="shared" si="14"/>
        <v>1</v>
      </c>
      <c r="AQ26" s="41">
        <f t="shared" si="15"/>
        <v>1</v>
      </c>
      <c r="AR26" s="41">
        <f t="shared" si="16"/>
        <v>1</v>
      </c>
    </row>
    <row r="27" spans="1:44">
      <c r="A27" s="11">
        <v>21</v>
      </c>
      <c r="B27" s="14" t="s">
        <v>64</v>
      </c>
      <c r="C27" s="60">
        <v>0</v>
      </c>
      <c r="D27" s="26">
        <v>2</v>
      </c>
      <c r="E27" s="62">
        <v>0</v>
      </c>
      <c r="F27" s="27">
        <v>2</v>
      </c>
      <c r="G27" s="35">
        <v>6</v>
      </c>
      <c r="H27" s="36">
        <v>3</v>
      </c>
      <c r="I27" s="37">
        <v>5.9</v>
      </c>
      <c r="J27" s="27">
        <v>3</v>
      </c>
      <c r="K27" s="16">
        <v>9.4</v>
      </c>
      <c r="L27" s="26">
        <v>2</v>
      </c>
      <c r="M27" s="3">
        <v>8.6999999999999993</v>
      </c>
      <c r="N27" s="27">
        <v>4</v>
      </c>
      <c r="O27" s="16">
        <v>127</v>
      </c>
      <c r="P27" s="26">
        <v>2</v>
      </c>
      <c r="Q27" s="3">
        <v>133</v>
      </c>
      <c r="R27" s="27">
        <v>2</v>
      </c>
      <c r="S27" s="16">
        <v>1</v>
      </c>
      <c r="T27" s="26">
        <v>2</v>
      </c>
      <c r="U27" s="3">
        <v>0</v>
      </c>
      <c r="V27" s="27">
        <v>2</v>
      </c>
      <c r="W27" s="20">
        <v>800</v>
      </c>
      <c r="X27" s="26">
        <v>2</v>
      </c>
      <c r="Y27" s="3">
        <v>950</v>
      </c>
      <c r="Z27" s="38">
        <v>3</v>
      </c>
      <c r="AA27" s="39">
        <f t="shared" si="0"/>
        <v>2.1666666666666665</v>
      </c>
      <c r="AB27" s="40">
        <f t="shared" si="1"/>
        <v>2.6666666666666661</v>
      </c>
      <c r="AC27" s="57" t="str">
        <f t="shared" si="2"/>
        <v>низ</v>
      </c>
      <c r="AD27" s="53" t="str">
        <f t="shared" si="2"/>
        <v>низ</v>
      </c>
      <c r="AE27" s="41">
        <f t="shared" si="3"/>
        <v>6</v>
      </c>
      <c r="AF27" s="41">
        <f t="shared" si="4"/>
        <v>1</v>
      </c>
      <c r="AG27" s="41">
        <f t="shared" si="5"/>
        <v>1</v>
      </c>
      <c r="AH27" s="41">
        <f t="shared" si="6"/>
        <v>1</v>
      </c>
      <c r="AI27" s="41">
        <f t="shared" si="7"/>
        <v>1</v>
      </c>
      <c r="AJ27" s="41">
        <f t="shared" si="8"/>
        <v>1</v>
      </c>
      <c r="AK27" s="41">
        <f t="shared" si="9"/>
        <v>1</v>
      </c>
      <c r="AL27" s="41">
        <f t="shared" si="10"/>
        <v>6</v>
      </c>
      <c r="AM27" s="41">
        <f t="shared" si="11"/>
        <v>1</v>
      </c>
      <c r="AN27" s="41">
        <f t="shared" si="12"/>
        <v>1</v>
      </c>
      <c r="AO27" s="41">
        <f t="shared" si="13"/>
        <v>1</v>
      </c>
      <c r="AP27" s="41">
        <f t="shared" si="14"/>
        <v>1</v>
      </c>
      <c r="AQ27" s="41">
        <f t="shared" si="15"/>
        <v>1</v>
      </c>
      <c r="AR27" s="41">
        <f t="shared" si="16"/>
        <v>1</v>
      </c>
    </row>
    <row r="28" spans="1:44">
      <c r="A28" s="11">
        <v>22</v>
      </c>
      <c r="B28" s="14" t="s">
        <v>65</v>
      </c>
      <c r="C28" s="60">
        <v>7</v>
      </c>
      <c r="D28" s="26">
        <v>5</v>
      </c>
      <c r="E28" s="62">
        <v>9</v>
      </c>
      <c r="F28" s="27">
        <v>5</v>
      </c>
      <c r="G28" s="35">
        <v>5.0999999999999996</v>
      </c>
      <c r="H28" s="36">
        <v>4</v>
      </c>
      <c r="I28" s="37">
        <v>4.9000000000000004</v>
      </c>
      <c r="J28" s="27">
        <v>5</v>
      </c>
      <c r="K28" s="47">
        <v>8</v>
      </c>
      <c r="L28" s="26">
        <v>5</v>
      </c>
      <c r="M28" s="3">
        <v>7.8</v>
      </c>
      <c r="N28" s="27">
        <v>5</v>
      </c>
      <c r="O28" s="16">
        <v>199</v>
      </c>
      <c r="P28" s="26">
        <v>4</v>
      </c>
      <c r="Q28" s="3">
        <v>204</v>
      </c>
      <c r="R28" s="27">
        <v>5</v>
      </c>
      <c r="S28" s="16">
        <v>14</v>
      </c>
      <c r="T28" s="26">
        <v>5</v>
      </c>
      <c r="U28" s="3">
        <v>16</v>
      </c>
      <c r="V28" s="27">
        <v>5</v>
      </c>
      <c r="W28" s="20">
        <v>1350</v>
      </c>
      <c r="X28" s="26">
        <v>5</v>
      </c>
      <c r="Y28" s="3">
        <v>1400</v>
      </c>
      <c r="Z28" s="38">
        <v>5</v>
      </c>
      <c r="AA28" s="39">
        <f t="shared" si="0"/>
        <v>4.666666666666667</v>
      </c>
      <c r="AB28" s="40">
        <f t="shared" si="1"/>
        <v>4.9999999999999991</v>
      </c>
      <c r="AC28" s="57" t="str">
        <f t="shared" si="2"/>
        <v>в/ср</v>
      </c>
      <c r="AD28" s="53" t="str">
        <f t="shared" si="2"/>
        <v>выс</v>
      </c>
      <c r="AE28" s="41">
        <f t="shared" si="3"/>
        <v>6</v>
      </c>
      <c r="AF28" s="41">
        <f t="shared" si="4"/>
        <v>1</v>
      </c>
      <c r="AG28" s="41">
        <f t="shared" si="5"/>
        <v>1</v>
      </c>
      <c r="AH28" s="41">
        <f t="shared" si="6"/>
        <v>1</v>
      </c>
      <c r="AI28" s="41">
        <f t="shared" si="7"/>
        <v>1</v>
      </c>
      <c r="AJ28" s="41">
        <f t="shared" si="8"/>
        <v>1</v>
      </c>
      <c r="AK28" s="41">
        <f t="shared" si="9"/>
        <v>1</v>
      </c>
      <c r="AL28" s="41">
        <f t="shared" si="10"/>
        <v>6</v>
      </c>
      <c r="AM28" s="41">
        <f t="shared" si="11"/>
        <v>1</v>
      </c>
      <c r="AN28" s="41">
        <f t="shared" si="12"/>
        <v>1</v>
      </c>
      <c r="AO28" s="41">
        <f t="shared" si="13"/>
        <v>1</v>
      </c>
      <c r="AP28" s="41">
        <f t="shared" si="14"/>
        <v>1</v>
      </c>
      <c r="AQ28" s="41">
        <f t="shared" si="15"/>
        <v>1</v>
      </c>
      <c r="AR28" s="41">
        <f t="shared" si="16"/>
        <v>1</v>
      </c>
    </row>
    <row r="29" spans="1:44">
      <c r="A29" s="11">
        <v>23</v>
      </c>
      <c r="B29" s="14" t="s">
        <v>66</v>
      </c>
      <c r="C29" s="60">
        <v>1</v>
      </c>
      <c r="D29" s="26">
        <v>3</v>
      </c>
      <c r="E29" s="62">
        <v>3</v>
      </c>
      <c r="F29" s="27">
        <v>3</v>
      </c>
      <c r="G29" s="35">
        <v>5.2</v>
      </c>
      <c r="H29" s="36">
        <v>4</v>
      </c>
      <c r="I29" s="37">
        <v>5</v>
      </c>
      <c r="J29" s="27">
        <v>4</v>
      </c>
      <c r="K29" s="16">
        <v>8.3000000000000007</v>
      </c>
      <c r="L29" s="26">
        <v>5</v>
      </c>
      <c r="M29" s="3">
        <v>8.5</v>
      </c>
      <c r="N29" s="27">
        <v>4</v>
      </c>
      <c r="O29" s="16">
        <v>166</v>
      </c>
      <c r="P29" s="26">
        <v>4</v>
      </c>
      <c r="Q29" s="3">
        <v>170</v>
      </c>
      <c r="R29" s="27">
        <v>4</v>
      </c>
      <c r="S29" s="16">
        <v>18</v>
      </c>
      <c r="T29" s="26">
        <v>5</v>
      </c>
      <c r="U29" s="3">
        <v>20</v>
      </c>
      <c r="V29" s="27">
        <v>5</v>
      </c>
      <c r="W29" s="20">
        <v>1200</v>
      </c>
      <c r="X29" s="26">
        <v>4</v>
      </c>
      <c r="Y29" s="3">
        <v>1300</v>
      </c>
      <c r="Z29" s="38">
        <v>4</v>
      </c>
      <c r="AA29" s="39">
        <f t="shared" si="0"/>
        <v>4.166666666666667</v>
      </c>
      <c r="AB29" s="40">
        <f t="shared" si="1"/>
        <v>3.9999999999999996</v>
      </c>
      <c r="AC29" s="57" t="str">
        <f t="shared" si="2"/>
        <v>сред</v>
      </c>
      <c r="AD29" s="53" t="str">
        <f t="shared" si="2"/>
        <v>сред</v>
      </c>
      <c r="AE29" s="41">
        <f t="shared" si="3"/>
        <v>6</v>
      </c>
      <c r="AF29" s="41">
        <f t="shared" si="4"/>
        <v>1</v>
      </c>
      <c r="AG29" s="41">
        <f t="shared" si="5"/>
        <v>1</v>
      </c>
      <c r="AH29" s="41">
        <f t="shared" si="6"/>
        <v>1</v>
      </c>
      <c r="AI29" s="41">
        <f t="shared" si="7"/>
        <v>1</v>
      </c>
      <c r="AJ29" s="41">
        <f t="shared" si="8"/>
        <v>1</v>
      </c>
      <c r="AK29" s="41">
        <f t="shared" si="9"/>
        <v>1</v>
      </c>
      <c r="AL29" s="41">
        <f t="shared" si="10"/>
        <v>6</v>
      </c>
      <c r="AM29" s="41">
        <f t="shared" si="11"/>
        <v>1</v>
      </c>
      <c r="AN29" s="41">
        <f t="shared" si="12"/>
        <v>1</v>
      </c>
      <c r="AO29" s="41">
        <f t="shared" si="13"/>
        <v>1</v>
      </c>
      <c r="AP29" s="41">
        <f t="shared" si="14"/>
        <v>1</v>
      </c>
      <c r="AQ29" s="41">
        <f t="shared" si="15"/>
        <v>1</v>
      </c>
      <c r="AR29" s="41">
        <f t="shared" si="16"/>
        <v>1</v>
      </c>
    </row>
    <row r="30" spans="1:44">
      <c r="A30" s="11">
        <v>24</v>
      </c>
      <c r="B30" s="14" t="s">
        <v>67</v>
      </c>
      <c r="C30" s="60">
        <v>12</v>
      </c>
      <c r="D30" s="26">
        <v>4</v>
      </c>
      <c r="E30" s="62">
        <v>11</v>
      </c>
      <c r="F30" s="27">
        <v>4</v>
      </c>
      <c r="G30" s="35">
        <v>5.2</v>
      </c>
      <c r="H30" s="36">
        <v>4</v>
      </c>
      <c r="I30" s="37">
        <v>5.3</v>
      </c>
      <c r="J30" s="27">
        <v>4</v>
      </c>
      <c r="K30" s="16">
        <v>8.1999999999999993</v>
      </c>
      <c r="L30" s="26">
        <v>5</v>
      </c>
      <c r="M30" s="3">
        <v>8.1</v>
      </c>
      <c r="N30" s="27">
        <v>5</v>
      </c>
      <c r="O30" s="16">
        <v>184</v>
      </c>
      <c r="P30" s="26">
        <v>4</v>
      </c>
      <c r="Q30" s="3">
        <v>197</v>
      </c>
      <c r="R30" s="27">
        <v>5</v>
      </c>
      <c r="S30" s="16">
        <v>16</v>
      </c>
      <c r="T30" s="26">
        <v>5</v>
      </c>
      <c r="U30" s="3">
        <v>19</v>
      </c>
      <c r="V30" s="27">
        <v>5</v>
      </c>
      <c r="W30" s="20">
        <v>1150</v>
      </c>
      <c r="X30" s="26">
        <v>5</v>
      </c>
      <c r="Y30" s="3">
        <v>1200</v>
      </c>
      <c r="Z30" s="38">
        <v>5</v>
      </c>
      <c r="AA30" s="39">
        <f t="shared" si="0"/>
        <v>4.5</v>
      </c>
      <c r="AB30" s="40">
        <f t="shared" si="1"/>
        <v>4.6666666666666661</v>
      </c>
      <c r="AC30" s="57" t="str">
        <f t="shared" si="2"/>
        <v>в/ср</v>
      </c>
      <c r="AD30" s="53" t="str">
        <f t="shared" si="2"/>
        <v>в/ср</v>
      </c>
      <c r="AE30" s="41">
        <f t="shared" si="3"/>
        <v>6</v>
      </c>
      <c r="AF30" s="41">
        <f t="shared" si="4"/>
        <v>1</v>
      </c>
      <c r="AG30" s="41">
        <f t="shared" si="5"/>
        <v>1</v>
      </c>
      <c r="AH30" s="41">
        <f t="shared" si="6"/>
        <v>1</v>
      </c>
      <c r="AI30" s="41">
        <f t="shared" si="7"/>
        <v>1</v>
      </c>
      <c r="AJ30" s="41">
        <f t="shared" si="8"/>
        <v>1</v>
      </c>
      <c r="AK30" s="41">
        <f t="shared" si="9"/>
        <v>1</v>
      </c>
      <c r="AL30" s="41">
        <f t="shared" si="10"/>
        <v>6</v>
      </c>
      <c r="AM30" s="41">
        <f t="shared" si="11"/>
        <v>1</v>
      </c>
      <c r="AN30" s="41">
        <f t="shared" si="12"/>
        <v>1</v>
      </c>
      <c r="AO30" s="41">
        <f t="shared" si="13"/>
        <v>1</v>
      </c>
      <c r="AP30" s="41">
        <f t="shared" si="14"/>
        <v>1</v>
      </c>
      <c r="AQ30" s="41">
        <f t="shared" si="15"/>
        <v>1</v>
      </c>
      <c r="AR30" s="41">
        <f t="shared" si="16"/>
        <v>1</v>
      </c>
    </row>
    <row r="31" spans="1:44" ht="15.75" thickBot="1">
      <c r="A31" s="12">
        <v>25</v>
      </c>
      <c r="B31" s="15" t="s">
        <v>68</v>
      </c>
      <c r="C31" s="61"/>
      <c r="D31" s="7"/>
      <c r="E31" s="63">
        <v>19</v>
      </c>
      <c r="F31" s="45">
        <v>4</v>
      </c>
      <c r="G31" s="17"/>
      <c r="H31" s="7"/>
      <c r="I31" s="46">
        <v>5.8</v>
      </c>
      <c r="J31" s="27">
        <v>4</v>
      </c>
      <c r="K31" s="16"/>
      <c r="L31" s="26">
        <v>0</v>
      </c>
      <c r="M31" s="3">
        <v>8.6999999999999993</v>
      </c>
      <c r="N31" s="27">
        <v>5</v>
      </c>
      <c r="O31" s="16"/>
      <c r="P31" s="26">
        <v>0</v>
      </c>
      <c r="Q31" s="3">
        <v>155</v>
      </c>
      <c r="R31" s="27">
        <v>4</v>
      </c>
      <c r="S31" s="16"/>
      <c r="T31" s="26">
        <v>0</v>
      </c>
      <c r="U31" s="3"/>
      <c r="V31" s="27">
        <v>0</v>
      </c>
      <c r="W31" s="20"/>
      <c r="X31" s="26">
        <v>0</v>
      </c>
      <c r="Y31" s="3">
        <v>1150</v>
      </c>
      <c r="Z31" s="38">
        <v>5</v>
      </c>
      <c r="AA31" s="39">
        <f t="shared" ref="AA31" si="17">(D31+H31+L31+P31+T31+X31)/(AE31+0.0000000000000000001)</f>
        <v>0</v>
      </c>
      <c r="AB31" s="40">
        <f t="shared" ref="AB31" si="18">(F31+J31+N31+R31+V31+Z31)/(AL31+0.000000000000001)</f>
        <v>4.3999999999999995</v>
      </c>
      <c r="AC31" s="71" t="str">
        <f t="shared" si="2"/>
        <v xml:space="preserve"> </v>
      </c>
      <c r="AD31" s="72" t="str">
        <f t="shared" si="2"/>
        <v>сред</v>
      </c>
      <c r="AE31" s="41">
        <f t="shared" ref="AE31" si="19">SUM(AF31:AK31)</f>
        <v>0</v>
      </c>
      <c r="AF31" s="41">
        <f t="shared" ref="AF31" si="20">IF(D31&gt;0,1,0)</f>
        <v>0</v>
      </c>
      <c r="AG31" s="41">
        <f t="shared" ref="AG31" si="21">IF(H31&gt;0,1,0)</f>
        <v>0</v>
      </c>
      <c r="AH31" s="41">
        <f t="shared" ref="AH31" si="22">IF(L31&gt;0,1,0)</f>
        <v>0</v>
      </c>
      <c r="AI31" s="41">
        <f t="shared" ref="AI31" si="23">IF(P31&gt;0,1,0)</f>
        <v>0</v>
      </c>
      <c r="AJ31" s="41">
        <f t="shared" ref="AJ31" si="24">IF(T31&gt;0,1,0)</f>
        <v>0</v>
      </c>
      <c r="AK31" s="41">
        <f t="shared" ref="AK31" si="25">IF(X31&gt;0,1,0)</f>
        <v>0</v>
      </c>
      <c r="AL31" s="41">
        <f t="shared" ref="AL31" si="26">SUM(AM31:AR31)</f>
        <v>5</v>
      </c>
      <c r="AM31" s="41">
        <f t="shared" ref="AM31" si="27">IF(F31&gt;0,1,0)</f>
        <v>1</v>
      </c>
      <c r="AN31" s="41">
        <f t="shared" ref="AN31" si="28">IF(J31&gt;0,1,0)</f>
        <v>1</v>
      </c>
      <c r="AO31" s="41">
        <f t="shared" ref="AO31" si="29">IF(N31&gt;0,1,0)</f>
        <v>1</v>
      </c>
      <c r="AP31" s="41">
        <f t="shared" ref="AP31" si="30">IF(R31&gt;0,1,0)</f>
        <v>1</v>
      </c>
      <c r="AQ31" s="41">
        <f t="shared" ref="AQ31" si="31">IF(V31&gt;0,1,0)</f>
        <v>0</v>
      </c>
      <c r="AR31" s="41">
        <f t="shared" ref="AR31" si="32">IF(Z31&gt;0,1,0)</f>
        <v>1</v>
      </c>
    </row>
    <row r="32" spans="1:44">
      <c r="A32" s="100" t="s">
        <v>12</v>
      </c>
      <c r="B32" s="101"/>
      <c r="C32" s="28"/>
      <c r="D32" s="67">
        <f>COUNTIF(D7:D31,"&gt;2")/COUNTIF(D7:D31,"&gt;0")</f>
        <v>0.77272727272727271</v>
      </c>
      <c r="E32" s="29"/>
      <c r="F32" s="67">
        <f>COUNTIF(F7:F31,"&gt;2")/COUNTIF(F7:F31,"&gt;0")</f>
        <v>0.75</v>
      </c>
      <c r="G32" s="28"/>
      <c r="H32" s="67">
        <f>COUNTIF(H7:H31,"&gt;2")/COUNTIF(H7:H31,"&gt;0")</f>
        <v>0.95454545454545459</v>
      </c>
      <c r="I32" s="29"/>
      <c r="J32" s="67">
        <f>COUNTIF(J7:J31,"&gt;2")/COUNTIF(J7:J31,"&gt;0")</f>
        <v>0.9</v>
      </c>
      <c r="K32" s="28"/>
      <c r="L32" s="67">
        <f>COUNTIF(L7:L31,"&gt;2")/COUNTIF(L7:L31,"&gt;0")</f>
        <v>0.81818181818181823</v>
      </c>
      <c r="M32" s="29"/>
      <c r="N32" s="67">
        <f>COUNTIF(N7:N31,"&gt;2")/COUNTIF(N7:N31,"&gt;0")</f>
        <v>0.9</v>
      </c>
      <c r="O32" s="28"/>
      <c r="P32" s="67">
        <f>COUNTIF(P7:P31,"&gt;2")/COUNTIF(P7:P31,"&gt;0")</f>
        <v>0.72727272727272729</v>
      </c>
      <c r="Q32" s="29"/>
      <c r="R32" s="67">
        <f>COUNTIF(R7:R31,"&gt;2")/COUNTIF(R7:R31,"&gt;0")</f>
        <v>0.85</v>
      </c>
      <c r="S32" s="28"/>
      <c r="T32" s="67">
        <f>COUNTIF(T7:T31,"&gt;2")/COUNTIF(T7:T31,"&gt;0")</f>
        <v>0.72727272727272729</v>
      </c>
      <c r="U32" s="29"/>
      <c r="V32" s="67">
        <f>COUNTIF(V7:V31,"&gt;2")/COUNTIF(V7:V31,"&gt;0")</f>
        <v>0.83333333333333337</v>
      </c>
      <c r="W32" s="28"/>
      <c r="X32" s="67">
        <f>COUNTIF(X7:X31,"&gt;2")/COUNTIF(X7:X31,"&gt;0")</f>
        <v>0.86363636363636365</v>
      </c>
      <c r="Y32" s="29"/>
      <c r="Z32" s="67">
        <f>COUNTIF(Z7:Z31,"&gt;2")/COUNTIF(Z7:Z31,"&gt;0")</f>
        <v>1</v>
      </c>
      <c r="AA32" s="68">
        <f>(D32+H32+L32+P32+T32+X32)/6</f>
        <v>0.81060606060606055</v>
      </c>
      <c r="AB32" s="69">
        <f>(F32+J32+N32+R32+V32+Z32)/6</f>
        <v>0.87222222222222223</v>
      </c>
      <c r="AC32" s="74">
        <f>COUNTIF(AC7:AC31,"выс")</f>
        <v>0</v>
      </c>
      <c r="AD32" s="75">
        <f>COUNTIF(AD7:AD31,"выс")</f>
        <v>1</v>
      </c>
    </row>
    <row r="33" spans="1:30">
      <c r="A33" s="102" t="s">
        <v>13</v>
      </c>
      <c r="B33" s="103"/>
      <c r="C33" s="30"/>
      <c r="D33" s="64">
        <f>COUNTIF(D7:D31,"&gt;3")/COUNTIF(D7:D31,"&gt;0")</f>
        <v>0.45454545454545453</v>
      </c>
      <c r="E33" s="65"/>
      <c r="F33" s="66">
        <f>COUNTIF(F7:F31,"&gt;3")/COUNTIF(F7:F31,"&gt;0")</f>
        <v>0.6</v>
      </c>
      <c r="G33" s="57"/>
      <c r="H33" s="64">
        <f>COUNTIF(H7:H31,"&gt;3")/COUNTIF(H7:H31,"&gt;0")</f>
        <v>0.86363636363636365</v>
      </c>
      <c r="I33" s="65"/>
      <c r="J33" s="66">
        <f>COUNTIF(J7:J31,"&gt;3")/COUNTIF(J7:J31,"&gt;0")</f>
        <v>0.8</v>
      </c>
      <c r="K33" s="57"/>
      <c r="L33" s="64">
        <f>COUNTIF(L7:L31,"&gt;3")/COUNTIF(L7:L31,"&gt;0")</f>
        <v>0.72727272727272729</v>
      </c>
      <c r="M33" s="65"/>
      <c r="N33" s="66">
        <f>COUNTIF(N7:N31,"&gt;3")/COUNTIF(N7:N31,"&gt;0")</f>
        <v>0.8</v>
      </c>
      <c r="O33" s="57"/>
      <c r="P33" s="64">
        <f>COUNTIF(P7:P31,"&gt;3")/COUNTIF(P7:P31,"&gt;0")</f>
        <v>0.54545454545454541</v>
      </c>
      <c r="Q33" s="65"/>
      <c r="R33" s="66">
        <f>COUNTIF(R7:R31,"&gt;3")/COUNTIF(R7:R31,"&gt;0")</f>
        <v>0.8</v>
      </c>
      <c r="S33" s="57"/>
      <c r="T33" s="64">
        <f>COUNTIF(T7:T31,"&gt;3")/COUNTIF(T7:T31,"&gt;0")</f>
        <v>0.72727272727272729</v>
      </c>
      <c r="U33" s="65"/>
      <c r="V33" s="66">
        <f>COUNTIF(V7:V31,"&gt;3")/COUNTIF(V7:V31,"&gt;0")</f>
        <v>0.66666666666666663</v>
      </c>
      <c r="W33" s="57"/>
      <c r="X33" s="64">
        <f>COUNTIF(X7:X31,"&gt;3")/COUNTIF(X7:X31,"&gt;0")</f>
        <v>0.72727272727272729</v>
      </c>
      <c r="Y33" s="65"/>
      <c r="Z33" s="66">
        <f>COUNTIF(Z7:Z31,"&gt;3")/COUNTIF(Z7:Z31,"&gt;0")</f>
        <v>0.80952380952380953</v>
      </c>
      <c r="AA33" s="70">
        <f t="shared" ref="AA33:AA34" si="33">(D33+H33+L33+P33+T33+X33)/6</f>
        <v>0.67424242424242431</v>
      </c>
      <c r="AB33" s="66">
        <f t="shared" ref="AB33:AB34" si="34">(F33+J33+N33+R33+V33+Z33)/6</f>
        <v>0.74603174603174605</v>
      </c>
      <c r="AC33" s="76">
        <f>COUNTIF(AC7:AC31,"в/ср")</f>
        <v>5</v>
      </c>
      <c r="AD33" s="77">
        <f>COUNTIF(AD7:AD31,"в/ср")</f>
        <v>6</v>
      </c>
    </row>
    <row r="34" spans="1:30">
      <c r="A34" s="102" t="s">
        <v>14</v>
      </c>
      <c r="B34" s="103"/>
      <c r="C34" s="30"/>
      <c r="D34" s="64">
        <f>(COUNTIF(D7:D31,"=5")+COUNTIF(D7:D31,"=4")*0.64+COUNTIF(D7:D31,"=3")*0.32+COUNTIF(D7:D31,"=2")*0.14)/COUNTIF(D7:D31,"&gt;0")</f>
        <v>0.49</v>
      </c>
      <c r="E34" s="31"/>
      <c r="F34" s="64">
        <f>(COUNTIF(F7:F31,"=5")+COUNTIF(F7:F31,"=4")*0.64+COUNTIF(F7:F31,"=3")*0.32+COUNTIF(F7:F31,"=2")*0.14)/COUNTIF(F7:F31,"&gt;0")</f>
        <v>0.57499999999999996</v>
      </c>
      <c r="G34" s="30"/>
      <c r="H34" s="64">
        <f>(COUNTIF(H7:H31,"=5")+COUNTIF(H7:H31,"=4")*0.64+COUNTIF(H7:H31,"=3")*0.32+COUNTIF(H7:H31,"=2")*0.14)/COUNTIF(H7:H31,"&gt;0")</f>
        <v>0.58818181818181825</v>
      </c>
      <c r="I34" s="31"/>
      <c r="J34" s="64">
        <f>(COUNTIF(J7:J31,"=5")+COUNTIF(J7:J31,"=4")*0.64+COUNTIF(J7:J31,"=3")*0.32+COUNTIF(J7:J31,"=2")*0.14)/COUNTIF(J7:J31,"&gt;0")</f>
        <v>0.61199999999999999</v>
      </c>
      <c r="K34" s="30"/>
      <c r="L34" s="64">
        <f>(COUNTIF(L7:L31,"=5")+COUNTIF(L7:L31,"=4")*0.64+COUNTIF(L7:L31,"=3")*0.32+COUNTIF(L7:L31,"=2")*0.14)/COUNTIF(L7:L31,"&gt;0")</f>
        <v>0.68363636363636371</v>
      </c>
      <c r="M34" s="31"/>
      <c r="N34" s="64">
        <f>(COUNTIF(N7:N31,"=5")+COUNTIF(N7:N31,"=4")*0.64+COUNTIF(N7:N31,"=3")*0.32+COUNTIF(N7:N31,"=2")*0.14)/COUNTIF(N7:N31,"&gt;0")</f>
        <v>0.77400000000000002</v>
      </c>
      <c r="O34" s="30"/>
      <c r="P34" s="64">
        <f>(COUNTIF(P7:P31,"=5")+COUNTIF(P7:P31,"=4")*0.64+COUNTIF(P7:P31,"=3")*0.32+COUNTIF(P7:P31,"=2")*0.14)/COUNTIF(P7:P31,"&gt;0")</f>
        <v>0.44545454545454538</v>
      </c>
      <c r="Q34" s="31"/>
      <c r="R34" s="64">
        <f>(COUNTIF(R7:R31,"=5")+COUNTIF(R7:R31,"=4")*0.64+COUNTIF(R7:R31,"=3")*0.32+COUNTIF(R7:R31,"=2")*0.14)/COUNTIF(R7:R31,"&gt;0")</f>
        <v>0.60299999999999998</v>
      </c>
      <c r="S34" s="30"/>
      <c r="T34" s="64">
        <f>(COUNTIF(T7:T31,"=5")+COUNTIF(T7:T31,"=4")*0.64+COUNTIF(T7:T31,"=3")*0.32+COUNTIF(T7:T31,"=2")*0.14)/COUNTIF(T7:T31,"&gt;0")</f>
        <v>0.66727272727272724</v>
      </c>
      <c r="U34" s="31"/>
      <c r="V34" s="64">
        <f>(COUNTIF(V7:V31,"=5")+COUNTIF(V7:V31,"=4")*0.64+COUNTIF(V7:V31,"=3")*0.32+COUNTIF(V7:V31,"=2")*0.14)/COUNTIF(V7:V31,"&gt;0")</f>
        <v>0.68333333333333324</v>
      </c>
      <c r="W34" s="30"/>
      <c r="X34" s="64">
        <f>(COUNTIF(X7:X31,"=5")+COUNTIF(X7:X31,"=4")*0.64+COUNTIF(X7:X31,"=3")*0.32+COUNTIF(X7:X31,"=2")*0.14)/COUNTIF(X7:X31,"&gt;0")</f>
        <v>0.59363636363636363</v>
      </c>
      <c r="Y34" s="31"/>
      <c r="Z34" s="64">
        <f>(COUNTIF(Z7:Z31,"=5")+COUNTIF(Z7:Z31,"=4")*0.64+COUNTIF(Z7:Z31,"=3")*0.32+COUNTIF(Z7:Z31,"=2")*0.14)/COUNTIF(Z7:Z31,"&gt;0")</f>
        <v>0.68190476190476179</v>
      </c>
      <c r="AA34" s="70">
        <f t="shared" si="33"/>
        <v>0.57803030303030301</v>
      </c>
      <c r="AB34" s="66">
        <f t="shared" si="34"/>
        <v>0.65487301587301583</v>
      </c>
      <c r="AC34" s="76">
        <f>COUNTIF(AC7:AC31,"сред")</f>
        <v>6</v>
      </c>
      <c r="AD34" s="77">
        <f>COUNTIF(AD7:AD31,"сред")</f>
        <v>7</v>
      </c>
    </row>
    <row r="35" spans="1:30" ht="15.75" thickBot="1">
      <c r="A35" s="104" t="s">
        <v>6</v>
      </c>
      <c r="B35" s="105"/>
      <c r="C35" s="32"/>
      <c r="D35" s="42">
        <f>SUM(D7:D31)/COUNTIF(D7:D31,"&gt;0")</f>
        <v>3.4090909090909092</v>
      </c>
      <c r="E35" s="33"/>
      <c r="F35" s="42">
        <f>SUM(F7:F31)/COUNTIF(F7:F31,"&gt;0")</f>
        <v>3.65</v>
      </c>
      <c r="G35" s="32"/>
      <c r="H35" s="42">
        <f>SUM(H7:H31)/COUNTIF(H7:H31,"&gt;0")</f>
        <v>3.8181818181818183</v>
      </c>
      <c r="I35" s="33"/>
      <c r="J35" s="42">
        <f>SUM(J7:J31)/COUNTIF(J7:J31,"&gt;0")</f>
        <v>3.85</v>
      </c>
      <c r="K35" s="32"/>
      <c r="L35" s="42">
        <f>SUM(L7:L31)/COUNTIF(L7:L31,"&gt;0")</f>
        <v>4</v>
      </c>
      <c r="M35" s="33"/>
      <c r="N35" s="42">
        <f>SUM(N7:N31)/COUNTIF(N7:N31,"&gt;0")</f>
        <v>4.3</v>
      </c>
      <c r="O35" s="32"/>
      <c r="P35" s="42">
        <f>SUM(P7:P31)/COUNTIF(P7:P31,"&gt;0")</f>
        <v>3.2727272727272729</v>
      </c>
      <c r="Q35" s="33"/>
      <c r="R35" s="42">
        <f>SUM(R7:R31)/COUNTIF(R7:R31,"&gt;0")</f>
        <v>3.8</v>
      </c>
      <c r="S35" s="32"/>
      <c r="T35" s="42">
        <f>SUM(T7:T31)/COUNTIF(T7:T31,"&gt;0")</f>
        <v>3.9090909090909092</v>
      </c>
      <c r="U35" s="33"/>
      <c r="V35" s="42">
        <f>SUM(V7:V31)/COUNTIF(V7:V31,"&gt;0")</f>
        <v>4</v>
      </c>
      <c r="W35" s="32"/>
      <c r="X35" s="42">
        <f>SUM(X7:X31)/COUNTIF(X7:X31,"&gt;0")</f>
        <v>3.7727272727272729</v>
      </c>
      <c r="Y35" s="33"/>
      <c r="Z35" s="42">
        <f>SUM(Z7:Z31)/COUNTIF(Z7:Z31,"&gt;0")</f>
        <v>4.0952380952380949</v>
      </c>
      <c r="AA35" s="43">
        <f>SUM(AA7:AA31)/COUNTIF(AA7:AA31,"&gt;0")</f>
        <v>3.6969696969696972</v>
      </c>
      <c r="AB35" s="42">
        <f>SUM(AB7:AB31)/COUNTIF(AB7:AB31,"&gt;0")</f>
        <v>3.9651515151515153</v>
      </c>
      <c r="AC35" s="78">
        <f>COUNTIF(AC7:AC31,"н/ср")</f>
        <v>7</v>
      </c>
      <c r="AD35" s="79">
        <f>COUNTIF(AD7:AD31,"н/ср")</f>
        <v>5</v>
      </c>
    </row>
    <row r="36" spans="1:30">
      <c r="AC36" s="80">
        <f>COUNTIF(AC7:AC31,"низ")</f>
        <v>4</v>
      </c>
      <c r="AD36" s="80">
        <f>COUNTIF(AD7:AD31,"низ")</f>
        <v>3</v>
      </c>
    </row>
    <row r="39" spans="1:30" ht="18.75">
      <c r="B39" s="52" t="s">
        <v>205</v>
      </c>
    </row>
  </sheetData>
  <mergeCells count="31">
    <mergeCell ref="A1:AD1"/>
    <mergeCell ref="A3:A5"/>
    <mergeCell ref="B3:B5"/>
    <mergeCell ref="C3:F3"/>
    <mergeCell ref="G3:J3"/>
    <mergeCell ref="K3:N3"/>
    <mergeCell ref="O3:R3"/>
    <mergeCell ref="S3:V3"/>
    <mergeCell ref="W3:Z3"/>
    <mergeCell ref="AA3:AB3"/>
    <mergeCell ref="AC3:AD3"/>
    <mergeCell ref="C4:D4"/>
    <mergeCell ref="E4:F4"/>
    <mergeCell ref="G4:H4"/>
    <mergeCell ref="I4:J4"/>
    <mergeCell ref="K4:L4"/>
    <mergeCell ref="AD4:AD5"/>
    <mergeCell ref="W4:X4"/>
    <mergeCell ref="Y4:Z4"/>
    <mergeCell ref="AA4:AA5"/>
    <mergeCell ref="AB4:AB5"/>
    <mergeCell ref="AC4:AC5"/>
    <mergeCell ref="A32:B32"/>
    <mergeCell ref="A33:B33"/>
    <mergeCell ref="A34:B34"/>
    <mergeCell ref="A35:B35"/>
    <mergeCell ref="U4:V4"/>
    <mergeCell ref="M4:N4"/>
    <mergeCell ref="O4:P4"/>
    <mergeCell ref="Q4:R4"/>
    <mergeCell ref="S4:T4"/>
  </mergeCells>
  <printOptions horizontalCentered="1"/>
  <pageMargins left="0" right="0" top="0.59055118110236227" bottom="0" header="0" footer="0"/>
  <pageSetup paperSize="9"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S39"/>
  <sheetViews>
    <sheetView view="pageBreakPreview" zoomScale="90" zoomScaleSheetLayoutView="90" workbookViewId="0">
      <selection activeCell="I24" sqref="I24"/>
    </sheetView>
  </sheetViews>
  <sheetFormatPr defaultRowHeight="15" outlineLevelCol="1"/>
  <cols>
    <col min="1" max="1" width="5.42578125" customWidth="1"/>
    <col min="2" max="2" width="24" customWidth="1"/>
    <col min="3" max="26" width="5.7109375" customWidth="1"/>
    <col min="27" max="30" width="6.7109375" customWidth="1"/>
    <col min="31" max="31" width="5.28515625" hidden="1" customWidth="1" outlineLevel="1"/>
    <col min="32" max="32" width="3" hidden="1" customWidth="1" outlineLevel="1"/>
    <col min="33" max="36" width="3.28515625" hidden="1" customWidth="1" outlineLevel="1"/>
    <col min="37" max="37" width="2.7109375" hidden="1" customWidth="1" outlineLevel="1"/>
    <col min="38" max="38" width="4.140625" hidden="1" customWidth="1" outlineLevel="1"/>
    <col min="39" max="39" width="3.42578125" hidden="1" customWidth="1" outlineLevel="1"/>
    <col min="40" max="40" width="3" hidden="1" customWidth="1" outlineLevel="1"/>
    <col min="41" max="41" width="2.5703125" hidden="1" customWidth="1" outlineLevel="1"/>
    <col min="42" max="42" width="2.85546875" hidden="1" customWidth="1" outlineLevel="1"/>
    <col min="43" max="43" width="3.140625" hidden="1" customWidth="1" outlineLevel="1"/>
    <col min="44" max="44" width="3.42578125" hidden="1" customWidth="1" outlineLevel="1"/>
    <col min="45" max="45" width="9.140625" collapsed="1"/>
  </cols>
  <sheetData>
    <row r="1" spans="1:44" ht="18.75">
      <c r="A1" s="112" t="s">
        <v>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</row>
    <row r="2" spans="1:44" ht="19.5" thickBot="1">
      <c r="A2" s="1"/>
      <c r="K2" s="6" t="s">
        <v>16</v>
      </c>
      <c r="L2" s="5" t="s">
        <v>17</v>
      </c>
    </row>
    <row r="3" spans="1:44">
      <c r="A3" s="113" t="s">
        <v>1</v>
      </c>
      <c r="B3" s="115" t="s">
        <v>2</v>
      </c>
      <c r="C3" s="117" t="s">
        <v>3</v>
      </c>
      <c r="D3" s="118"/>
      <c r="E3" s="118"/>
      <c r="F3" s="119"/>
      <c r="G3" s="117" t="s">
        <v>7</v>
      </c>
      <c r="H3" s="118"/>
      <c r="I3" s="118"/>
      <c r="J3" s="119"/>
      <c r="K3" s="117" t="s">
        <v>8</v>
      </c>
      <c r="L3" s="118"/>
      <c r="M3" s="118"/>
      <c r="N3" s="119"/>
      <c r="O3" s="117" t="s">
        <v>9</v>
      </c>
      <c r="P3" s="118"/>
      <c r="Q3" s="118"/>
      <c r="R3" s="119"/>
      <c r="S3" s="117" t="s">
        <v>10</v>
      </c>
      <c r="T3" s="118"/>
      <c r="U3" s="118"/>
      <c r="V3" s="119"/>
      <c r="W3" s="120" t="s">
        <v>11</v>
      </c>
      <c r="X3" s="118"/>
      <c r="Y3" s="118"/>
      <c r="Z3" s="121"/>
      <c r="AA3" s="117" t="s">
        <v>6</v>
      </c>
      <c r="AB3" s="119"/>
      <c r="AC3" s="117" t="s">
        <v>15</v>
      </c>
      <c r="AD3" s="119"/>
    </row>
    <row r="4" spans="1:44" ht="15" customHeight="1">
      <c r="A4" s="114"/>
      <c r="B4" s="116"/>
      <c r="C4" s="108" t="s">
        <v>4</v>
      </c>
      <c r="D4" s="106"/>
      <c r="E4" s="106" t="s">
        <v>69</v>
      </c>
      <c r="F4" s="107"/>
      <c r="G4" s="108" t="s">
        <v>4</v>
      </c>
      <c r="H4" s="106"/>
      <c r="I4" s="106" t="s">
        <v>69</v>
      </c>
      <c r="J4" s="107"/>
      <c r="K4" s="108" t="s">
        <v>4</v>
      </c>
      <c r="L4" s="106"/>
      <c r="M4" s="106" t="s">
        <v>69</v>
      </c>
      <c r="N4" s="107"/>
      <c r="O4" s="108" t="s">
        <v>4</v>
      </c>
      <c r="P4" s="106"/>
      <c r="Q4" s="106" t="s">
        <v>69</v>
      </c>
      <c r="R4" s="107"/>
      <c r="S4" s="108" t="s">
        <v>4</v>
      </c>
      <c r="T4" s="106"/>
      <c r="U4" s="106" t="s">
        <v>69</v>
      </c>
      <c r="V4" s="107"/>
      <c r="W4" s="110" t="s">
        <v>4</v>
      </c>
      <c r="X4" s="106"/>
      <c r="Y4" s="106" t="s">
        <v>69</v>
      </c>
      <c r="Z4" s="107"/>
      <c r="AA4" s="111" t="s">
        <v>4</v>
      </c>
      <c r="AB4" s="109" t="s">
        <v>69</v>
      </c>
      <c r="AC4" s="111" t="s">
        <v>4</v>
      </c>
      <c r="AD4" s="109" t="s">
        <v>69</v>
      </c>
    </row>
    <row r="5" spans="1:44">
      <c r="A5" s="114"/>
      <c r="B5" s="116"/>
      <c r="C5" s="11" t="s">
        <v>5</v>
      </c>
      <c r="D5" s="2" t="s">
        <v>42</v>
      </c>
      <c r="E5" s="2" t="s">
        <v>5</v>
      </c>
      <c r="F5" s="23" t="s">
        <v>42</v>
      </c>
      <c r="G5" s="11" t="s">
        <v>5</v>
      </c>
      <c r="H5" s="2" t="s">
        <v>42</v>
      </c>
      <c r="I5" s="2" t="s">
        <v>5</v>
      </c>
      <c r="J5" s="23" t="s">
        <v>42</v>
      </c>
      <c r="K5" s="11" t="s">
        <v>5</v>
      </c>
      <c r="L5" s="2" t="s">
        <v>42</v>
      </c>
      <c r="M5" s="2" t="s">
        <v>5</v>
      </c>
      <c r="N5" s="23" t="s">
        <v>42</v>
      </c>
      <c r="O5" s="11" t="s">
        <v>5</v>
      </c>
      <c r="P5" s="2" t="s">
        <v>42</v>
      </c>
      <c r="Q5" s="2" t="s">
        <v>5</v>
      </c>
      <c r="R5" s="23" t="s">
        <v>42</v>
      </c>
      <c r="S5" s="11" t="s">
        <v>5</v>
      </c>
      <c r="T5" s="2" t="s">
        <v>42</v>
      </c>
      <c r="U5" s="2" t="s">
        <v>5</v>
      </c>
      <c r="V5" s="23" t="s">
        <v>42</v>
      </c>
      <c r="W5" s="18" t="s">
        <v>5</v>
      </c>
      <c r="X5" s="2" t="s">
        <v>42</v>
      </c>
      <c r="Y5" s="2" t="s">
        <v>5</v>
      </c>
      <c r="Z5" s="2" t="s">
        <v>42</v>
      </c>
      <c r="AA5" s="111"/>
      <c r="AB5" s="109"/>
      <c r="AC5" s="111"/>
      <c r="AD5" s="109"/>
    </row>
    <row r="6" spans="1:44" ht="7.5" customHeight="1">
      <c r="A6" s="9"/>
      <c r="B6" s="13"/>
      <c r="C6" s="9"/>
      <c r="D6" s="4"/>
      <c r="E6" s="4"/>
      <c r="F6" s="10"/>
      <c r="G6" s="9"/>
      <c r="H6" s="4"/>
      <c r="I6" s="4"/>
      <c r="J6" s="10"/>
      <c r="K6" s="9"/>
      <c r="L6" s="4"/>
      <c r="M6" s="4"/>
      <c r="N6" s="10"/>
      <c r="O6" s="9"/>
      <c r="P6" s="4"/>
      <c r="Q6" s="4"/>
      <c r="R6" s="10"/>
      <c r="S6" s="9"/>
      <c r="T6" s="4"/>
      <c r="U6" s="4"/>
      <c r="V6" s="10"/>
      <c r="W6" s="19"/>
      <c r="X6" s="4"/>
      <c r="Y6" s="4"/>
      <c r="Z6" s="13"/>
      <c r="AA6" s="9"/>
      <c r="AB6" s="10"/>
      <c r="AC6" s="9"/>
      <c r="AD6" s="10"/>
    </row>
    <row r="7" spans="1:44">
      <c r="A7" s="11">
        <v>1</v>
      </c>
      <c r="B7" s="14" t="s">
        <v>18</v>
      </c>
      <c r="C7" s="97">
        <v>6</v>
      </c>
      <c r="D7" s="26">
        <v>3</v>
      </c>
      <c r="E7" s="99">
        <v>6</v>
      </c>
      <c r="F7" s="27">
        <v>3</v>
      </c>
      <c r="G7" s="35">
        <v>5.6</v>
      </c>
      <c r="H7" s="36">
        <v>3</v>
      </c>
      <c r="I7" s="37">
        <v>5.28</v>
      </c>
      <c r="J7" s="27">
        <v>4</v>
      </c>
      <c r="K7" s="16">
        <v>9.3000000000000007</v>
      </c>
      <c r="L7" s="26">
        <v>4</v>
      </c>
      <c r="M7" s="3">
        <v>9.4</v>
      </c>
      <c r="N7" s="27">
        <v>3</v>
      </c>
      <c r="O7" s="16">
        <v>156</v>
      </c>
      <c r="P7" s="26">
        <v>3</v>
      </c>
      <c r="Q7" s="3"/>
      <c r="R7" s="27">
        <v>0</v>
      </c>
      <c r="S7" s="16">
        <v>13</v>
      </c>
      <c r="T7" s="26">
        <v>4</v>
      </c>
      <c r="U7" s="3">
        <v>8</v>
      </c>
      <c r="V7" s="27">
        <v>3</v>
      </c>
      <c r="W7" s="20">
        <v>1000</v>
      </c>
      <c r="X7" s="26">
        <v>3</v>
      </c>
      <c r="Y7" s="3">
        <v>1300</v>
      </c>
      <c r="Z7" s="38">
        <v>5</v>
      </c>
      <c r="AA7" s="39">
        <f>(D7+H7+L7+P7+T7+X7)/(AE7+0.0000000000000000001)</f>
        <v>3.3333333333333335</v>
      </c>
      <c r="AB7" s="40">
        <f>(F7+J7+N7+R7+V7+Z7)/(AL7+0.000000000000001)</f>
        <v>3.5999999999999992</v>
      </c>
      <c r="AC7" s="57" t="str">
        <f>IF(AA7&lt;2," ",IF(AA7&lt;3,"низ",IF(AA7&lt;4,"н/ср",IF(AA7&lt;4.5,"сред",IF(AA7&lt;5,"в/ср","выс")))))</f>
        <v>н/ср</v>
      </c>
      <c r="AD7" s="53" t="str">
        <f>IF(AB7&lt;2," ",IF(AB7&lt;3,"низ",IF(AB7&lt;4,"н/ср",IF(AB7&lt;4.5,"сред",IF(AB7&lt;5,"в/ср","выс")))))</f>
        <v>н/ср</v>
      </c>
      <c r="AE7" s="41">
        <f>SUM(AF7:AK7)</f>
        <v>6</v>
      </c>
      <c r="AF7" s="41">
        <f>IF(D7&gt;0,1,0)</f>
        <v>1</v>
      </c>
      <c r="AG7" s="41">
        <f>IF(H7&gt;0,1,0)</f>
        <v>1</v>
      </c>
      <c r="AH7" s="41">
        <f>IF(L7&gt;0,1,0)</f>
        <v>1</v>
      </c>
      <c r="AI7" s="41">
        <f>IF(P7&gt;0,1,0)</f>
        <v>1</v>
      </c>
      <c r="AJ7" s="41">
        <f>IF(T7&gt;0,1,0)</f>
        <v>1</v>
      </c>
      <c r="AK7" s="41">
        <f>IF(X7&gt;0,1,0)</f>
        <v>1</v>
      </c>
      <c r="AL7" s="41">
        <f>SUM(AM7:AR7)</f>
        <v>5</v>
      </c>
      <c r="AM7" s="41">
        <f>IF(F7&gt;0,1,0)</f>
        <v>1</v>
      </c>
      <c r="AN7" s="41">
        <f>IF(J7&gt;0,1,0)</f>
        <v>1</v>
      </c>
      <c r="AO7" s="41">
        <f>IF(N7&gt;0,1,0)</f>
        <v>1</v>
      </c>
      <c r="AP7" s="41">
        <f>IF(R7&gt;0,1,0)</f>
        <v>0</v>
      </c>
      <c r="AQ7" s="41">
        <f>IF(V7&gt;0,1,0)</f>
        <v>1</v>
      </c>
      <c r="AR7" s="41">
        <f>IF(Z7&gt;0,1,0)</f>
        <v>1</v>
      </c>
    </row>
    <row r="8" spans="1:44">
      <c r="A8" s="11">
        <v>2</v>
      </c>
      <c r="B8" s="14" t="s">
        <v>19</v>
      </c>
      <c r="C8" s="97">
        <v>7</v>
      </c>
      <c r="D8" s="26">
        <v>3</v>
      </c>
      <c r="E8" s="99">
        <v>3</v>
      </c>
      <c r="F8" s="27">
        <v>2</v>
      </c>
      <c r="G8" s="35">
        <v>5.5</v>
      </c>
      <c r="H8" s="36">
        <v>4</v>
      </c>
      <c r="I8" s="37">
        <v>5.4</v>
      </c>
      <c r="J8" s="27">
        <v>4</v>
      </c>
      <c r="K8" s="16">
        <v>9</v>
      </c>
      <c r="L8" s="26">
        <v>4</v>
      </c>
      <c r="M8" s="3">
        <v>9.1</v>
      </c>
      <c r="N8" s="27">
        <v>4</v>
      </c>
      <c r="O8" s="16">
        <v>156</v>
      </c>
      <c r="P8" s="26">
        <v>3</v>
      </c>
      <c r="Q8" s="3">
        <v>165</v>
      </c>
      <c r="R8" s="27">
        <v>4</v>
      </c>
      <c r="S8" s="16">
        <v>23</v>
      </c>
      <c r="T8" s="26">
        <v>5</v>
      </c>
      <c r="U8" s="3">
        <v>12</v>
      </c>
      <c r="V8" s="27">
        <v>4</v>
      </c>
      <c r="W8" s="20">
        <v>1000</v>
      </c>
      <c r="X8" s="26">
        <v>3</v>
      </c>
      <c r="Y8" s="3">
        <v>1100</v>
      </c>
      <c r="Z8" s="38">
        <v>4</v>
      </c>
      <c r="AA8" s="39">
        <f t="shared" ref="AA8:AA30" si="0">(D8+H8+L8+P8+T8+X8)/(AE8+0.0000000000000000001)</f>
        <v>3.6666666666666665</v>
      </c>
      <c r="AB8" s="40">
        <f t="shared" ref="AB8:AB30" si="1">(F8+J8+N8+R8+V8+Z8)/(AL8+0.000000000000001)</f>
        <v>3.6666666666666661</v>
      </c>
      <c r="AC8" s="57" t="str">
        <f t="shared" ref="AC8:AD31" si="2">IF(AA8&lt;2," ",IF(AA8&lt;3,"низ",IF(AA8&lt;4,"н/ср",IF(AA8&lt;4.5,"сред",IF(AA8&lt;5,"в/ср","выс")))))</f>
        <v>н/ср</v>
      </c>
      <c r="AD8" s="53" t="str">
        <f t="shared" si="2"/>
        <v>н/ср</v>
      </c>
      <c r="AE8" s="41">
        <f t="shared" ref="AE8:AE30" si="3">SUM(AF8:AK8)</f>
        <v>6</v>
      </c>
      <c r="AF8" s="41">
        <f t="shared" ref="AF8:AF30" si="4">IF(D8&gt;0,1,0)</f>
        <v>1</v>
      </c>
      <c r="AG8" s="41">
        <f t="shared" ref="AG8:AG30" si="5">IF(H8&gt;0,1,0)</f>
        <v>1</v>
      </c>
      <c r="AH8" s="41">
        <f t="shared" ref="AH8:AH30" si="6">IF(L8&gt;0,1,0)</f>
        <v>1</v>
      </c>
      <c r="AI8" s="41">
        <f t="shared" ref="AI8:AI30" si="7">IF(P8&gt;0,1,0)</f>
        <v>1</v>
      </c>
      <c r="AJ8" s="41">
        <f t="shared" ref="AJ8:AJ30" si="8">IF(T8&gt;0,1,0)</f>
        <v>1</v>
      </c>
      <c r="AK8" s="41">
        <f t="shared" ref="AK8:AK30" si="9">IF(X8&gt;0,1,0)</f>
        <v>1</v>
      </c>
      <c r="AL8" s="41">
        <f t="shared" ref="AL8:AL30" si="10">SUM(AM8:AR8)</f>
        <v>6</v>
      </c>
      <c r="AM8" s="41">
        <f t="shared" ref="AM8:AM30" si="11">IF(F8&gt;0,1,0)</f>
        <v>1</v>
      </c>
      <c r="AN8" s="41">
        <f t="shared" ref="AN8:AN30" si="12">IF(J8&gt;0,1,0)</f>
        <v>1</v>
      </c>
      <c r="AO8" s="41">
        <f t="shared" ref="AO8:AO30" si="13">IF(N8&gt;0,1,0)</f>
        <v>1</v>
      </c>
      <c r="AP8" s="41">
        <f t="shared" ref="AP8:AP30" si="14">IF(R8&gt;0,1,0)</f>
        <v>1</v>
      </c>
      <c r="AQ8" s="41">
        <f t="shared" ref="AQ8:AQ30" si="15">IF(V8&gt;0,1,0)</f>
        <v>1</v>
      </c>
      <c r="AR8" s="41">
        <f t="shared" ref="AR8:AR30" si="16">IF(Z8&gt;0,1,0)</f>
        <v>1</v>
      </c>
    </row>
    <row r="9" spans="1:44">
      <c r="A9" s="11">
        <v>3</v>
      </c>
      <c r="B9" s="14" t="s">
        <v>20</v>
      </c>
      <c r="C9" s="97">
        <v>9</v>
      </c>
      <c r="D9" s="26">
        <v>4</v>
      </c>
      <c r="E9" s="99">
        <v>10</v>
      </c>
      <c r="F9" s="27">
        <v>5</v>
      </c>
      <c r="G9" s="35">
        <v>4.9000000000000004</v>
      </c>
      <c r="H9" s="36">
        <v>4</v>
      </c>
      <c r="I9" s="37">
        <v>5.05</v>
      </c>
      <c r="J9" s="27">
        <v>4</v>
      </c>
      <c r="K9" s="16">
        <v>7.8</v>
      </c>
      <c r="L9" s="26">
        <v>4</v>
      </c>
      <c r="M9" s="3">
        <v>7.9</v>
      </c>
      <c r="N9" s="27">
        <v>4</v>
      </c>
      <c r="O9" s="16">
        <v>217</v>
      </c>
      <c r="P9" s="26">
        <v>4</v>
      </c>
      <c r="Q9" s="3">
        <v>216</v>
      </c>
      <c r="R9" s="27">
        <v>4</v>
      </c>
      <c r="S9" s="16">
        <v>8</v>
      </c>
      <c r="T9" s="26">
        <v>4</v>
      </c>
      <c r="U9" s="3">
        <v>9</v>
      </c>
      <c r="V9" s="27">
        <v>4</v>
      </c>
      <c r="W9" s="20">
        <v>1250</v>
      </c>
      <c r="X9" s="26">
        <v>4</v>
      </c>
      <c r="Y9" s="3">
        <v>1100</v>
      </c>
      <c r="Z9" s="38">
        <v>3</v>
      </c>
      <c r="AA9" s="39">
        <f t="shared" si="0"/>
        <v>4</v>
      </c>
      <c r="AB9" s="40">
        <f t="shared" si="1"/>
        <v>3.9999999999999996</v>
      </c>
      <c r="AC9" s="57" t="str">
        <f t="shared" si="2"/>
        <v>сред</v>
      </c>
      <c r="AD9" s="53" t="str">
        <f t="shared" si="2"/>
        <v>сред</v>
      </c>
      <c r="AE9" s="41">
        <f t="shared" si="3"/>
        <v>6</v>
      </c>
      <c r="AF9" s="41">
        <f t="shared" si="4"/>
        <v>1</v>
      </c>
      <c r="AG9" s="41">
        <f t="shared" si="5"/>
        <v>1</v>
      </c>
      <c r="AH9" s="41">
        <f t="shared" si="6"/>
        <v>1</v>
      </c>
      <c r="AI9" s="41">
        <f t="shared" si="7"/>
        <v>1</v>
      </c>
      <c r="AJ9" s="41">
        <f t="shared" si="8"/>
        <v>1</v>
      </c>
      <c r="AK9" s="41">
        <f t="shared" si="9"/>
        <v>1</v>
      </c>
      <c r="AL9" s="41">
        <f t="shared" si="10"/>
        <v>6</v>
      </c>
      <c r="AM9" s="41">
        <f t="shared" si="11"/>
        <v>1</v>
      </c>
      <c r="AN9" s="41">
        <f t="shared" si="12"/>
        <v>1</v>
      </c>
      <c r="AO9" s="41">
        <f t="shared" si="13"/>
        <v>1</v>
      </c>
      <c r="AP9" s="41">
        <f t="shared" si="14"/>
        <v>1</v>
      </c>
      <c r="AQ9" s="41">
        <f t="shared" si="15"/>
        <v>1</v>
      </c>
      <c r="AR9" s="41">
        <f t="shared" si="16"/>
        <v>1</v>
      </c>
    </row>
    <row r="10" spans="1:44">
      <c r="A10" s="11">
        <v>4</v>
      </c>
      <c r="B10" s="14" t="s">
        <v>21</v>
      </c>
      <c r="C10" s="97"/>
      <c r="D10" s="26">
        <v>0</v>
      </c>
      <c r="E10" s="99"/>
      <c r="F10" s="27">
        <v>0</v>
      </c>
      <c r="G10" s="35"/>
      <c r="H10" s="36">
        <v>0</v>
      </c>
      <c r="I10" s="37"/>
      <c r="J10" s="27">
        <v>0</v>
      </c>
      <c r="K10" s="16"/>
      <c r="L10" s="26">
        <v>0</v>
      </c>
      <c r="M10" s="3"/>
      <c r="N10" s="27">
        <v>0</v>
      </c>
      <c r="O10" s="16"/>
      <c r="P10" s="26">
        <v>0</v>
      </c>
      <c r="Q10" s="3"/>
      <c r="R10" s="27">
        <v>0</v>
      </c>
      <c r="S10" s="16"/>
      <c r="T10" s="26">
        <v>0</v>
      </c>
      <c r="U10" s="3"/>
      <c r="V10" s="27">
        <v>0</v>
      </c>
      <c r="W10" s="20"/>
      <c r="X10" s="26">
        <v>0</v>
      </c>
      <c r="Y10" s="3"/>
      <c r="Z10" s="38">
        <v>0</v>
      </c>
      <c r="AA10" s="39">
        <f t="shared" si="0"/>
        <v>0</v>
      </c>
      <c r="AB10" s="40">
        <f t="shared" si="1"/>
        <v>0</v>
      </c>
      <c r="AC10" s="57" t="str">
        <f t="shared" si="2"/>
        <v xml:space="preserve"> </v>
      </c>
      <c r="AD10" s="53" t="str">
        <f t="shared" si="2"/>
        <v xml:space="preserve"> </v>
      </c>
      <c r="AE10" s="41">
        <f t="shared" si="3"/>
        <v>0</v>
      </c>
      <c r="AF10" s="41">
        <f t="shared" si="4"/>
        <v>0</v>
      </c>
      <c r="AG10" s="41">
        <f t="shared" si="5"/>
        <v>0</v>
      </c>
      <c r="AH10" s="41">
        <f t="shared" si="6"/>
        <v>0</v>
      </c>
      <c r="AI10" s="41">
        <f t="shared" si="7"/>
        <v>0</v>
      </c>
      <c r="AJ10" s="41">
        <f t="shared" si="8"/>
        <v>0</v>
      </c>
      <c r="AK10" s="41">
        <f t="shared" si="9"/>
        <v>0</v>
      </c>
      <c r="AL10" s="41">
        <f t="shared" si="10"/>
        <v>0</v>
      </c>
      <c r="AM10" s="41">
        <f t="shared" si="11"/>
        <v>0</v>
      </c>
      <c r="AN10" s="41">
        <f t="shared" si="12"/>
        <v>0</v>
      </c>
      <c r="AO10" s="41">
        <f t="shared" si="13"/>
        <v>0</v>
      </c>
      <c r="AP10" s="41">
        <f t="shared" si="14"/>
        <v>0</v>
      </c>
      <c r="AQ10" s="41">
        <f t="shared" si="15"/>
        <v>0</v>
      </c>
      <c r="AR10" s="41">
        <f t="shared" si="16"/>
        <v>0</v>
      </c>
    </row>
    <row r="11" spans="1:44">
      <c r="A11" s="11">
        <v>5</v>
      </c>
      <c r="B11" s="14" t="s">
        <v>22</v>
      </c>
      <c r="C11" s="97">
        <v>6</v>
      </c>
      <c r="D11" s="26">
        <v>3</v>
      </c>
      <c r="E11" s="99">
        <v>6</v>
      </c>
      <c r="F11" s="27">
        <v>3</v>
      </c>
      <c r="G11" s="35">
        <v>5.5</v>
      </c>
      <c r="H11" s="36">
        <v>4</v>
      </c>
      <c r="I11" s="37">
        <v>5.52</v>
      </c>
      <c r="J11" s="27">
        <v>3</v>
      </c>
      <c r="K11" s="16">
        <v>9</v>
      </c>
      <c r="L11" s="26">
        <v>4</v>
      </c>
      <c r="M11" s="3">
        <v>8.6999999999999993</v>
      </c>
      <c r="N11" s="27">
        <v>4</v>
      </c>
      <c r="O11" s="16">
        <v>165</v>
      </c>
      <c r="P11" s="26">
        <v>4</v>
      </c>
      <c r="Q11" s="3">
        <v>168</v>
      </c>
      <c r="R11" s="27">
        <v>4</v>
      </c>
      <c r="S11" s="16">
        <v>23</v>
      </c>
      <c r="T11" s="26">
        <v>5</v>
      </c>
      <c r="U11" s="3">
        <v>23</v>
      </c>
      <c r="V11" s="27">
        <v>5</v>
      </c>
      <c r="W11" s="20">
        <v>1200</v>
      </c>
      <c r="X11" s="26">
        <v>4</v>
      </c>
      <c r="Y11" s="3">
        <v>1300</v>
      </c>
      <c r="Z11" s="38">
        <v>5</v>
      </c>
      <c r="AA11" s="39">
        <f t="shared" si="0"/>
        <v>4</v>
      </c>
      <c r="AB11" s="40">
        <f t="shared" si="1"/>
        <v>3.9999999999999996</v>
      </c>
      <c r="AC11" s="57" t="str">
        <f t="shared" si="2"/>
        <v>сред</v>
      </c>
      <c r="AD11" s="53" t="str">
        <f t="shared" si="2"/>
        <v>сред</v>
      </c>
      <c r="AE11" s="41">
        <f t="shared" si="3"/>
        <v>6</v>
      </c>
      <c r="AF11" s="41">
        <f t="shared" si="4"/>
        <v>1</v>
      </c>
      <c r="AG11" s="41">
        <f t="shared" si="5"/>
        <v>1</v>
      </c>
      <c r="AH11" s="41">
        <f t="shared" si="6"/>
        <v>1</v>
      </c>
      <c r="AI11" s="41">
        <f t="shared" si="7"/>
        <v>1</v>
      </c>
      <c r="AJ11" s="41">
        <f t="shared" si="8"/>
        <v>1</v>
      </c>
      <c r="AK11" s="41">
        <f t="shared" si="9"/>
        <v>1</v>
      </c>
      <c r="AL11" s="41">
        <f t="shared" si="10"/>
        <v>6</v>
      </c>
      <c r="AM11" s="41">
        <f t="shared" si="11"/>
        <v>1</v>
      </c>
      <c r="AN11" s="41">
        <f t="shared" si="12"/>
        <v>1</v>
      </c>
      <c r="AO11" s="41">
        <f t="shared" si="13"/>
        <v>1</v>
      </c>
      <c r="AP11" s="41">
        <f t="shared" si="14"/>
        <v>1</v>
      </c>
      <c r="AQ11" s="41">
        <f t="shared" si="15"/>
        <v>1</v>
      </c>
      <c r="AR11" s="41">
        <f t="shared" si="16"/>
        <v>1</v>
      </c>
    </row>
    <row r="12" spans="1:44">
      <c r="A12" s="11">
        <v>6</v>
      </c>
      <c r="B12" s="14" t="s">
        <v>23</v>
      </c>
      <c r="C12" s="97">
        <v>6</v>
      </c>
      <c r="D12" s="26">
        <v>3</v>
      </c>
      <c r="E12" s="99">
        <v>8</v>
      </c>
      <c r="F12" s="27">
        <v>3</v>
      </c>
      <c r="G12" s="35">
        <v>5.3</v>
      </c>
      <c r="H12" s="36">
        <v>4</v>
      </c>
      <c r="I12" s="37">
        <v>5.2</v>
      </c>
      <c r="J12" s="27">
        <v>4</v>
      </c>
      <c r="K12" s="16">
        <v>8.6999999999999993</v>
      </c>
      <c r="L12" s="26">
        <v>4</v>
      </c>
      <c r="M12" s="3">
        <v>9</v>
      </c>
      <c r="N12" s="27">
        <v>4</v>
      </c>
      <c r="O12" s="16">
        <v>160</v>
      </c>
      <c r="P12" s="26">
        <v>3</v>
      </c>
      <c r="Q12" s="3">
        <v>180</v>
      </c>
      <c r="R12" s="27">
        <v>4</v>
      </c>
      <c r="S12" s="16">
        <v>8</v>
      </c>
      <c r="T12" s="26">
        <v>3</v>
      </c>
      <c r="U12" s="3">
        <v>8</v>
      </c>
      <c r="V12" s="27">
        <v>3</v>
      </c>
      <c r="W12" s="20">
        <v>1080</v>
      </c>
      <c r="X12" s="26">
        <v>4</v>
      </c>
      <c r="Y12" s="3"/>
      <c r="Z12" s="38">
        <v>0</v>
      </c>
      <c r="AA12" s="39">
        <f t="shared" si="0"/>
        <v>3.5</v>
      </c>
      <c r="AB12" s="40">
        <f t="shared" si="1"/>
        <v>3.5999999999999992</v>
      </c>
      <c r="AC12" s="57" t="str">
        <f t="shared" si="2"/>
        <v>н/ср</v>
      </c>
      <c r="AD12" s="53" t="str">
        <f t="shared" si="2"/>
        <v>н/ср</v>
      </c>
      <c r="AE12" s="41">
        <f t="shared" si="3"/>
        <v>6</v>
      </c>
      <c r="AF12" s="41">
        <f t="shared" si="4"/>
        <v>1</v>
      </c>
      <c r="AG12" s="41">
        <f t="shared" si="5"/>
        <v>1</v>
      </c>
      <c r="AH12" s="41">
        <f t="shared" si="6"/>
        <v>1</v>
      </c>
      <c r="AI12" s="41">
        <f t="shared" si="7"/>
        <v>1</v>
      </c>
      <c r="AJ12" s="41">
        <f t="shared" si="8"/>
        <v>1</v>
      </c>
      <c r="AK12" s="41">
        <f t="shared" si="9"/>
        <v>1</v>
      </c>
      <c r="AL12" s="41">
        <f t="shared" si="10"/>
        <v>5</v>
      </c>
      <c r="AM12" s="41">
        <f t="shared" si="11"/>
        <v>1</v>
      </c>
      <c r="AN12" s="41">
        <f t="shared" si="12"/>
        <v>1</v>
      </c>
      <c r="AO12" s="41">
        <f t="shared" si="13"/>
        <v>1</v>
      </c>
      <c r="AP12" s="41">
        <f t="shared" si="14"/>
        <v>1</v>
      </c>
      <c r="AQ12" s="41">
        <f t="shared" si="15"/>
        <v>1</v>
      </c>
      <c r="AR12" s="41">
        <f t="shared" si="16"/>
        <v>0</v>
      </c>
    </row>
    <row r="13" spans="1:44">
      <c r="A13" s="11">
        <v>7</v>
      </c>
      <c r="B13" s="14" t="s">
        <v>24</v>
      </c>
      <c r="C13" s="97">
        <v>6</v>
      </c>
      <c r="D13" s="26">
        <v>3</v>
      </c>
      <c r="E13" s="99">
        <v>6</v>
      </c>
      <c r="F13" s="27">
        <v>3</v>
      </c>
      <c r="G13" s="35">
        <v>5.4</v>
      </c>
      <c r="H13" s="36">
        <v>4</v>
      </c>
      <c r="I13" s="37">
        <v>5.0999999999999996</v>
      </c>
      <c r="J13" s="27">
        <v>4</v>
      </c>
      <c r="K13" s="16">
        <v>8.9</v>
      </c>
      <c r="L13" s="26">
        <v>4</v>
      </c>
      <c r="M13" s="3">
        <v>8.9</v>
      </c>
      <c r="N13" s="27">
        <v>4</v>
      </c>
      <c r="O13" s="16">
        <v>167</v>
      </c>
      <c r="P13" s="26">
        <v>4</v>
      </c>
      <c r="Q13" s="3">
        <v>170</v>
      </c>
      <c r="R13" s="27">
        <v>4</v>
      </c>
      <c r="S13" s="16">
        <v>29</v>
      </c>
      <c r="T13" s="26">
        <v>5</v>
      </c>
      <c r="U13" s="3">
        <v>31</v>
      </c>
      <c r="V13" s="27">
        <v>5</v>
      </c>
      <c r="W13" s="20">
        <v>1050</v>
      </c>
      <c r="X13" s="26">
        <v>4</v>
      </c>
      <c r="Y13" s="3">
        <v>1100</v>
      </c>
      <c r="Z13" s="38">
        <v>4</v>
      </c>
      <c r="AA13" s="39">
        <f t="shared" si="0"/>
        <v>4</v>
      </c>
      <c r="AB13" s="40">
        <f t="shared" si="1"/>
        <v>3.9999999999999996</v>
      </c>
      <c r="AC13" s="57" t="str">
        <f t="shared" si="2"/>
        <v>сред</v>
      </c>
      <c r="AD13" s="53" t="str">
        <f t="shared" si="2"/>
        <v>сред</v>
      </c>
      <c r="AE13" s="41">
        <f t="shared" si="3"/>
        <v>6</v>
      </c>
      <c r="AF13" s="41">
        <f t="shared" si="4"/>
        <v>1</v>
      </c>
      <c r="AG13" s="41">
        <f t="shared" si="5"/>
        <v>1</v>
      </c>
      <c r="AH13" s="41">
        <f t="shared" si="6"/>
        <v>1</v>
      </c>
      <c r="AI13" s="41">
        <f t="shared" si="7"/>
        <v>1</v>
      </c>
      <c r="AJ13" s="41">
        <f t="shared" si="8"/>
        <v>1</v>
      </c>
      <c r="AK13" s="41">
        <f t="shared" si="9"/>
        <v>1</v>
      </c>
      <c r="AL13" s="41">
        <f t="shared" si="10"/>
        <v>6</v>
      </c>
      <c r="AM13" s="41">
        <f t="shared" si="11"/>
        <v>1</v>
      </c>
      <c r="AN13" s="41">
        <f t="shared" si="12"/>
        <v>1</v>
      </c>
      <c r="AO13" s="41">
        <f t="shared" si="13"/>
        <v>1</v>
      </c>
      <c r="AP13" s="41">
        <f t="shared" si="14"/>
        <v>1</v>
      </c>
      <c r="AQ13" s="41">
        <f t="shared" si="15"/>
        <v>1</v>
      </c>
      <c r="AR13" s="41">
        <f t="shared" si="16"/>
        <v>1</v>
      </c>
    </row>
    <row r="14" spans="1:44">
      <c r="A14" s="11">
        <v>8</v>
      </c>
      <c r="B14" s="14" t="s">
        <v>25</v>
      </c>
      <c r="C14" s="97">
        <v>11</v>
      </c>
      <c r="D14" s="26">
        <v>5</v>
      </c>
      <c r="E14" s="99">
        <v>11</v>
      </c>
      <c r="F14" s="27">
        <v>5</v>
      </c>
      <c r="G14" s="35">
        <v>4.7</v>
      </c>
      <c r="H14" s="36">
        <v>4</v>
      </c>
      <c r="I14" s="37">
        <v>4.4800000000000004</v>
      </c>
      <c r="J14" s="27">
        <v>5</v>
      </c>
      <c r="K14" s="16">
        <v>7.4</v>
      </c>
      <c r="L14" s="26">
        <v>5</v>
      </c>
      <c r="M14" s="3">
        <v>7.2</v>
      </c>
      <c r="N14" s="27">
        <v>5</v>
      </c>
      <c r="O14" s="16">
        <v>245</v>
      </c>
      <c r="P14" s="26">
        <v>5</v>
      </c>
      <c r="Q14" s="3">
        <v>248</v>
      </c>
      <c r="R14" s="27">
        <v>5</v>
      </c>
      <c r="S14" s="16">
        <v>21</v>
      </c>
      <c r="T14" s="26">
        <v>5</v>
      </c>
      <c r="U14" s="3">
        <v>20</v>
      </c>
      <c r="V14" s="27">
        <v>5</v>
      </c>
      <c r="W14" s="20">
        <v>1250</v>
      </c>
      <c r="X14" s="26">
        <v>4</v>
      </c>
      <c r="Y14" s="3">
        <v>1350</v>
      </c>
      <c r="Z14" s="38">
        <v>4</v>
      </c>
      <c r="AA14" s="39">
        <f t="shared" si="0"/>
        <v>4.666666666666667</v>
      </c>
      <c r="AB14" s="40">
        <f t="shared" si="1"/>
        <v>4.833333333333333</v>
      </c>
      <c r="AC14" s="57" t="str">
        <f t="shared" si="2"/>
        <v>в/ср</v>
      </c>
      <c r="AD14" s="53" t="str">
        <f t="shared" si="2"/>
        <v>в/ср</v>
      </c>
      <c r="AE14" s="41">
        <f t="shared" si="3"/>
        <v>6</v>
      </c>
      <c r="AF14" s="41">
        <f t="shared" si="4"/>
        <v>1</v>
      </c>
      <c r="AG14" s="41">
        <f t="shared" si="5"/>
        <v>1</v>
      </c>
      <c r="AH14" s="41">
        <f t="shared" si="6"/>
        <v>1</v>
      </c>
      <c r="AI14" s="41">
        <f t="shared" si="7"/>
        <v>1</v>
      </c>
      <c r="AJ14" s="41">
        <f t="shared" si="8"/>
        <v>1</v>
      </c>
      <c r="AK14" s="41">
        <f t="shared" si="9"/>
        <v>1</v>
      </c>
      <c r="AL14" s="41">
        <f t="shared" si="10"/>
        <v>6</v>
      </c>
      <c r="AM14" s="41">
        <f t="shared" si="11"/>
        <v>1</v>
      </c>
      <c r="AN14" s="41">
        <f t="shared" si="12"/>
        <v>1</v>
      </c>
      <c r="AO14" s="41">
        <f t="shared" si="13"/>
        <v>1</v>
      </c>
      <c r="AP14" s="41">
        <f t="shared" si="14"/>
        <v>1</v>
      </c>
      <c r="AQ14" s="41">
        <f t="shared" si="15"/>
        <v>1</v>
      </c>
      <c r="AR14" s="41">
        <f t="shared" si="16"/>
        <v>1</v>
      </c>
    </row>
    <row r="15" spans="1:44">
      <c r="A15" s="11">
        <v>9</v>
      </c>
      <c r="B15" s="14" t="s">
        <v>26</v>
      </c>
      <c r="C15" s="97">
        <v>4</v>
      </c>
      <c r="D15" s="26">
        <v>2</v>
      </c>
      <c r="E15" s="99">
        <v>6</v>
      </c>
      <c r="F15" s="27">
        <v>3</v>
      </c>
      <c r="G15" s="35">
        <v>5.9</v>
      </c>
      <c r="H15" s="36">
        <v>3</v>
      </c>
      <c r="I15" s="37">
        <v>5.7</v>
      </c>
      <c r="J15" s="27">
        <v>3</v>
      </c>
      <c r="K15" s="16">
        <v>9.8000000000000007</v>
      </c>
      <c r="L15" s="26">
        <v>2</v>
      </c>
      <c r="M15" s="3">
        <v>9.6</v>
      </c>
      <c r="N15" s="27">
        <v>3</v>
      </c>
      <c r="O15" s="16">
        <v>153</v>
      </c>
      <c r="P15" s="26">
        <v>2</v>
      </c>
      <c r="Q15" s="3">
        <v>155</v>
      </c>
      <c r="R15" s="27">
        <v>3</v>
      </c>
      <c r="S15" s="16">
        <v>16</v>
      </c>
      <c r="T15" s="26">
        <v>4</v>
      </c>
      <c r="U15" s="3">
        <v>20</v>
      </c>
      <c r="V15" s="27">
        <v>5</v>
      </c>
      <c r="W15" s="20">
        <v>900</v>
      </c>
      <c r="X15" s="26">
        <v>3</v>
      </c>
      <c r="Y15" s="3">
        <v>1000</v>
      </c>
      <c r="Z15" s="38">
        <v>3</v>
      </c>
      <c r="AA15" s="39">
        <f t="shared" si="0"/>
        <v>2.6666666666666665</v>
      </c>
      <c r="AB15" s="40">
        <f t="shared" si="1"/>
        <v>3.333333333333333</v>
      </c>
      <c r="AC15" s="57" t="str">
        <f t="shared" si="2"/>
        <v>низ</v>
      </c>
      <c r="AD15" s="53" t="str">
        <f t="shared" si="2"/>
        <v>н/ср</v>
      </c>
      <c r="AE15" s="41">
        <f t="shared" si="3"/>
        <v>6</v>
      </c>
      <c r="AF15" s="41">
        <f t="shared" si="4"/>
        <v>1</v>
      </c>
      <c r="AG15" s="41">
        <f t="shared" si="5"/>
        <v>1</v>
      </c>
      <c r="AH15" s="41">
        <f t="shared" si="6"/>
        <v>1</v>
      </c>
      <c r="AI15" s="41">
        <f t="shared" si="7"/>
        <v>1</v>
      </c>
      <c r="AJ15" s="41">
        <f t="shared" si="8"/>
        <v>1</v>
      </c>
      <c r="AK15" s="41">
        <f t="shared" si="9"/>
        <v>1</v>
      </c>
      <c r="AL15" s="41">
        <f t="shared" si="10"/>
        <v>6</v>
      </c>
      <c r="AM15" s="41">
        <f t="shared" si="11"/>
        <v>1</v>
      </c>
      <c r="AN15" s="41">
        <f t="shared" si="12"/>
        <v>1</v>
      </c>
      <c r="AO15" s="41">
        <f t="shared" si="13"/>
        <v>1</v>
      </c>
      <c r="AP15" s="41">
        <f t="shared" si="14"/>
        <v>1</v>
      </c>
      <c r="AQ15" s="41">
        <f t="shared" si="15"/>
        <v>1</v>
      </c>
      <c r="AR15" s="41">
        <f t="shared" si="16"/>
        <v>1</v>
      </c>
    </row>
    <row r="16" spans="1:44">
      <c r="A16" s="11">
        <v>10</v>
      </c>
      <c r="B16" s="14" t="s">
        <v>27</v>
      </c>
      <c r="C16" s="97">
        <v>0</v>
      </c>
      <c r="D16" s="26">
        <v>2</v>
      </c>
      <c r="E16" s="99">
        <v>0</v>
      </c>
      <c r="F16" s="27">
        <v>2</v>
      </c>
      <c r="G16" s="35">
        <v>5.2</v>
      </c>
      <c r="H16" s="36">
        <v>4</v>
      </c>
      <c r="I16" s="37">
        <v>5.09</v>
      </c>
      <c r="J16" s="27">
        <v>4</v>
      </c>
      <c r="K16" s="16">
        <v>8.4</v>
      </c>
      <c r="L16" s="26">
        <v>4</v>
      </c>
      <c r="M16" s="3">
        <v>8.4</v>
      </c>
      <c r="N16" s="27">
        <v>4</v>
      </c>
      <c r="O16" s="16">
        <v>177</v>
      </c>
      <c r="P16" s="26">
        <v>3</v>
      </c>
      <c r="Q16" s="3">
        <v>178</v>
      </c>
      <c r="R16" s="27">
        <v>3</v>
      </c>
      <c r="S16" s="16">
        <v>9</v>
      </c>
      <c r="T16" s="26">
        <v>4</v>
      </c>
      <c r="U16" s="3">
        <v>10</v>
      </c>
      <c r="V16" s="27">
        <v>4</v>
      </c>
      <c r="W16" s="20">
        <v>1100</v>
      </c>
      <c r="X16" s="26">
        <v>3</v>
      </c>
      <c r="Y16" s="3">
        <v>1100</v>
      </c>
      <c r="Z16" s="38">
        <v>3</v>
      </c>
      <c r="AA16" s="39">
        <f t="shared" si="0"/>
        <v>3.3333333333333335</v>
      </c>
      <c r="AB16" s="40">
        <f t="shared" si="1"/>
        <v>3.333333333333333</v>
      </c>
      <c r="AC16" s="57" t="str">
        <f t="shared" si="2"/>
        <v>н/ср</v>
      </c>
      <c r="AD16" s="53" t="str">
        <f t="shared" si="2"/>
        <v>н/ср</v>
      </c>
      <c r="AE16" s="41">
        <f t="shared" si="3"/>
        <v>6</v>
      </c>
      <c r="AF16" s="41">
        <f t="shared" si="4"/>
        <v>1</v>
      </c>
      <c r="AG16" s="41">
        <f t="shared" si="5"/>
        <v>1</v>
      </c>
      <c r="AH16" s="41">
        <f t="shared" si="6"/>
        <v>1</v>
      </c>
      <c r="AI16" s="41">
        <f t="shared" si="7"/>
        <v>1</v>
      </c>
      <c r="AJ16" s="41">
        <f t="shared" si="8"/>
        <v>1</v>
      </c>
      <c r="AK16" s="41">
        <f t="shared" si="9"/>
        <v>1</v>
      </c>
      <c r="AL16" s="41">
        <f t="shared" si="10"/>
        <v>6</v>
      </c>
      <c r="AM16" s="41">
        <f t="shared" si="11"/>
        <v>1</v>
      </c>
      <c r="AN16" s="41">
        <f t="shared" si="12"/>
        <v>1</v>
      </c>
      <c r="AO16" s="41">
        <f t="shared" si="13"/>
        <v>1</v>
      </c>
      <c r="AP16" s="41">
        <f t="shared" si="14"/>
        <v>1</v>
      </c>
      <c r="AQ16" s="41">
        <f t="shared" si="15"/>
        <v>1</v>
      </c>
      <c r="AR16" s="41">
        <f t="shared" si="16"/>
        <v>1</v>
      </c>
    </row>
    <row r="17" spans="1:44">
      <c r="A17" s="11">
        <v>11</v>
      </c>
      <c r="B17" s="14" t="s">
        <v>28</v>
      </c>
      <c r="C17" s="97">
        <v>10</v>
      </c>
      <c r="D17" s="26">
        <v>5</v>
      </c>
      <c r="E17" s="99">
        <v>12</v>
      </c>
      <c r="F17" s="27">
        <v>5</v>
      </c>
      <c r="G17" s="35">
        <v>4.7</v>
      </c>
      <c r="H17" s="36">
        <v>4</v>
      </c>
      <c r="I17" s="37">
        <v>4.46</v>
      </c>
      <c r="J17" s="27">
        <v>5</v>
      </c>
      <c r="K17" s="16">
        <v>7.5</v>
      </c>
      <c r="L17" s="26">
        <v>5</v>
      </c>
      <c r="M17" s="3">
        <v>7.2</v>
      </c>
      <c r="N17" s="27">
        <v>5</v>
      </c>
      <c r="O17" s="16">
        <v>226</v>
      </c>
      <c r="P17" s="26">
        <v>5</v>
      </c>
      <c r="Q17" s="3">
        <v>235</v>
      </c>
      <c r="R17" s="27">
        <v>5</v>
      </c>
      <c r="S17" s="16">
        <v>7</v>
      </c>
      <c r="T17" s="26">
        <v>3</v>
      </c>
      <c r="U17" s="3">
        <v>13</v>
      </c>
      <c r="V17" s="27">
        <v>5</v>
      </c>
      <c r="W17" s="20">
        <v>1300</v>
      </c>
      <c r="X17" s="26">
        <v>4</v>
      </c>
      <c r="Y17" s="3">
        <v>1200</v>
      </c>
      <c r="Z17" s="38">
        <v>3</v>
      </c>
      <c r="AA17" s="39">
        <f t="shared" si="0"/>
        <v>4.333333333333333</v>
      </c>
      <c r="AB17" s="40">
        <f t="shared" si="1"/>
        <v>4.6666666666666661</v>
      </c>
      <c r="AC17" s="57" t="str">
        <f t="shared" si="2"/>
        <v>сред</v>
      </c>
      <c r="AD17" s="53" t="str">
        <f t="shared" si="2"/>
        <v>в/ср</v>
      </c>
      <c r="AE17" s="41">
        <f t="shared" si="3"/>
        <v>6</v>
      </c>
      <c r="AF17" s="41">
        <f t="shared" si="4"/>
        <v>1</v>
      </c>
      <c r="AG17" s="41">
        <f t="shared" si="5"/>
        <v>1</v>
      </c>
      <c r="AH17" s="41">
        <f t="shared" si="6"/>
        <v>1</v>
      </c>
      <c r="AI17" s="41">
        <f t="shared" si="7"/>
        <v>1</v>
      </c>
      <c r="AJ17" s="41">
        <f t="shared" si="8"/>
        <v>1</v>
      </c>
      <c r="AK17" s="41">
        <f t="shared" si="9"/>
        <v>1</v>
      </c>
      <c r="AL17" s="41">
        <f t="shared" si="10"/>
        <v>6</v>
      </c>
      <c r="AM17" s="41">
        <f t="shared" si="11"/>
        <v>1</v>
      </c>
      <c r="AN17" s="41">
        <f t="shared" si="12"/>
        <v>1</v>
      </c>
      <c r="AO17" s="41">
        <f t="shared" si="13"/>
        <v>1</v>
      </c>
      <c r="AP17" s="41">
        <f t="shared" si="14"/>
        <v>1</v>
      </c>
      <c r="AQ17" s="41">
        <f t="shared" si="15"/>
        <v>1</v>
      </c>
      <c r="AR17" s="41">
        <f t="shared" si="16"/>
        <v>1</v>
      </c>
    </row>
    <row r="18" spans="1:44">
      <c r="A18" s="11">
        <v>12</v>
      </c>
      <c r="B18" s="14" t="s">
        <v>29</v>
      </c>
      <c r="C18" s="97">
        <v>5</v>
      </c>
      <c r="D18" s="26">
        <v>3</v>
      </c>
      <c r="E18" s="99">
        <v>6</v>
      </c>
      <c r="F18" s="27">
        <v>3</v>
      </c>
      <c r="G18" s="35">
        <v>5.5</v>
      </c>
      <c r="H18" s="36">
        <v>4</v>
      </c>
      <c r="I18" s="37">
        <v>5.4</v>
      </c>
      <c r="J18" s="27">
        <v>4</v>
      </c>
      <c r="K18" s="16">
        <v>8.6</v>
      </c>
      <c r="L18" s="26">
        <v>4</v>
      </c>
      <c r="M18" s="3">
        <v>8.5</v>
      </c>
      <c r="N18" s="27">
        <v>5</v>
      </c>
      <c r="O18" s="16">
        <v>178</v>
      </c>
      <c r="P18" s="26">
        <v>4</v>
      </c>
      <c r="Q18" s="3">
        <v>190</v>
      </c>
      <c r="R18" s="27">
        <v>4</v>
      </c>
      <c r="S18" s="16">
        <v>10</v>
      </c>
      <c r="T18" s="26">
        <v>3</v>
      </c>
      <c r="U18" s="3">
        <v>15</v>
      </c>
      <c r="V18" s="27">
        <v>4</v>
      </c>
      <c r="W18" s="20">
        <v>800</v>
      </c>
      <c r="X18" s="26">
        <v>2</v>
      </c>
      <c r="Y18" s="3">
        <v>1100</v>
      </c>
      <c r="Z18" s="38">
        <v>4</v>
      </c>
      <c r="AA18" s="39">
        <f t="shared" si="0"/>
        <v>3.3333333333333335</v>
      </c>
      <c r="AB18" s="40">
        <f t="shared" si="1"/>
        <v>3.9999999999999996</v>
      </c>
      <c r="AC18" s="57" t="str">
        <f t="shared" si="2"/>
        <v>н/ср</v>
      </c>
      <c r="AD18" s="53" t="str">
        <f t="shared" si="2"/>
        <v>сред</v>
      </c>
      <c r="AE18" s="41">
        <f t="shared" si="3"/>
        <v>6</v>
      </c>
      <c r="AF18" s="41">
        <f t="shared" si="4"/>
        <v>1</v>
      </c>
      <c r="AG18" s="41">
        <f t="shared" si="5"/>
        <v>1</v>
      </c>
      <c r="AH18" s="41">
        <f t="shared" si="6"/>
        <v>1</v>
      </c>
      <c r="AI18" s="41">
        <f t="shared" si="7"/>
        <v>1</v>
      </c>
      <c r="AJ18" s="41">
        <f t="shared" si="8"/>
        <v>1</v>
      </c>
      <c r="AK18" s="41">
        <f t="shared" si="9"/>
        <v>1</v>
      </c>
      <c r="AL18" s="41">
        <f t="shared" si="10"/>
        <v>6</v>
      </c>
      <c r="AM18" s="41">
        <f t="shared" si="11"/>
        <v>1</v>
      </c>
      <c r="AN18" s="41">
        <f t="shared" si="12"/>
        <v>1</v>
      </c>
      <c r="AO18" s="41">
        <f t="shared" si="13"/>
        <v>1</v>
      </c>
      <c r="AP18" s="41">
        <f t="shared" si="14"/>
        <v>1</v>
      </c>
      <c r="AQ18" s="41">
        <f t="shared" si="15"/>
        <v>1</v>
      </c>
      <c r="AR18" s="41">
        <f t="shared" si="16"/>
        <v>1</v>
      </c>
    </row>
    <row r="19" spans="1:44">
      <c r="A19" s="11">
        <v>13</v>
      </c>
      <c r="B19" s="14" t="s">
        <v>30</v>
      </c>
      <c r="C19" s="97">
        <v>2</v>
      </c>
      <c r="D19" s="26">
        <v>2</v>
      </c>
      <c r="E19" s="99">
        <v>5</v>
      </c>
      <c r="F19" s="27">
        <v>3</v>
      </c>
      <c r="G19" s="35">
        <v>5.8</v>
      </c>
      <c r="H19" s="36">
        <v>3</v>
      </c>
      <c r="I19" s="37">
        <v>6</v>
      </c>
      <c r="J19" s="27">
        <v>3</v>
      </c>
      <c r="K19" s="16">
        <v>9.6999999999999993</v>
      </c>
      <c r="L19" s="26">
        <v>3</v>
      </c>
      <c r="M19" s="3">
        <v>9.6</v>
      </c>
      <c r="N19" s="27">
        <v>3</v>
      </c>
      <c r="O19" s="16">
        <v>132</v>
      </c>
      <c r="P19" s="26">
        <v>2</v>
      </c>
      <c r="Q19" s="3">
        <v>135</v>
      </c>
      <c r="R19" s="27">
        <v>2</v>
      </c>
      <c r="S19" s="16">
        <v>26</v>
      </c>
      <c r="T19" s="26">
        <v>5</v>
      </c>
      <c r="U19" s="3">
        <v>17</v>
      </c>
      <c r="V19" s="27">
        <v>4</v>
      </c>
      <c r="W19" s="20">
        <v>800</v>
      </c>
      <c r="X19" s="26">
        <v>2</v>
      </c>
      <c r="Y19" s="3">
        <v>900</v>
      </c>
      <c r="Z19" s="38">
        <v>3</v>
      </c>
      <c r="AA19" s="39">
        <f t="shared" si="0"/>
        <v>2.8333333333333335</v>
      </c>
      <c r="AB19" s="40">
        <f t="shared" si="1"/>
        <v>2.9999999999999996</v>
      </c>
      <c r="AC19" s="57" t="str">
        <f t="shared" si="2"/>
        <v>низ</v>
      </c>
      <c r="AD19" s="53" t="str">
        <f t="shared" si="2"/>
        <v>н/ср</v>
      </c>
      <c r="AE19" s="41">
        <f t="shared" si="3"/>
        <v>6</v>
      </c>
      <c r="AF19" s="41">
        <f t="shared" si="4"/>
        <v>1</v>
      </c>
      <c r="AG19" s="41">
        <f t="shared" si="5"/>
        <v>1</v>
      </c>
      <c r="AH19" s="41">
        <f t="shared" si="6"/>
        <v>1</v>
      </c>
      <c r="AI19" s="41">
        <f t="shared" si="7"/>
        <v>1</v>
      </c>
      <c r="AJ19" s="41">
        <f t="shared" si="8"/>
        <v>1</v>
      </c>
      <c r="AK19" s="41">
        <f t="shared" si="9"/>
        <v>1</v>
      </c>
      <c r="AL19" s="41">
        <f t="shared" si="10"/>
        <v>6</v>
      </c>
      <c r="AM19" s="41">
        <f t="shared" si="11"/>
        <v>1</v>
      </c>
      <c r="AN19" s="41">
        <f t="shared" si="12"/>
        <v>1</v>
      </c>
      <c r="AO19" s="41">
        <f t="shared" si="13"/>
        <v>1</v>
      </c>
      <c r="AP19" s="41">
        <f t="shared" si="14"/>
        <v>1</v>
      </c>
      <c r="AQ19" s="41">
        <f t="shared" si="15"/>
        <v>1</v>
      </c>
      <c r="AR19" s="41">
        <f t="shared" si="16"/>
        <v>1</v>
      </c>
    </row>
    <row r="20" spans="1:44">
      <c r="A20" s="11">
        <v>14</v>
      </c>
      <c r="B20" s="14" t="s">
        <v>31</v>
      </c>
      <c r="C20" s="97"/>
      <c r="D20" s="26">
        <v>0</v>
      </c>
      <c r="E20" s="99"/>
      <c r="F20" s="27">
        <v>0</v>
      </c>
      <c r="G20" s="35">
        <v>5</v>
      </c>
      <c r="H20" s="36">
        <v>4</v>
      </c>
      <c r="I20" s="37"/>
      <c r="J20" s="27">
        <v>0</v>
      </c>
      <c r="K20" s="16"/>
      <c r="L20" s="26">
        <v>0</v>
      </c>
      <c r="M20" s="3"/>
      <c r="N20" s="27">
        <v>0</v>
      </c>
      <c r="O20" s="16"/>
      <c r="P20" s="26">
        <v>0</v>
      </c>
      <c r="Q20" s="3"/>
      <c r="R20" s="27">
        <v>0</v>
      </c>
      <c r="S20" s="16">
        <v>21</v>
      </c>
      <c r="T20" s="26">
        <v>5</v>
      </c>
      <c r="U20" s="3"/>
      <c r="V20" s="27">
        <v>0</v>
      </c>
      <c r="W20" s="20"/>
      <c r="X20" s="26">
        <v>0</v>
      </c>
      <c r="Y20" s="3"/>
      <c r="Z20" s="38">
        <v>0</v>
      </c>
      <c r="AA20" s="39">
        <f t="shared" si="0"/>
        <v>4.5</v>
      </c>
      <c r="AB20" s="40">
        <f t="shared" si="1"/>
        <v>0</v>
      </c>
      <c r="AC20" s="57" t="str">
        <f t="shared" si="2"/>
        <v>в/ср</v>
      </c>
      <c r="AD20" s="53" t="str">
        <f t="shared" si="2"/>
        <v xml:space="preserve"> </v>
      </c>
      <c r="AE20" s="41">
        <f t="shared" si="3"/>
        <v>2</v>
      </c>
      <c r="AF20" s="41">
        <f t="shared" si="4"/>
        <v>0</v>
      </c>
      <c r="AG20" s="41">
        <f t="shared" si="5"/>
        <v>1</v>
      </c>
      <c r="AH20" s="41">
        <f t="shared" si="6"/>
        <v>0</v>
      </c>
      <c r="AI20" s="41">
        <f t="shared" si="7"/>
        <v>0</v>
      </c>
      <c r="AJ20" s="41">
        <f t="shared" si="8"/>
        <v>1</v>
      </c>
      <c r="AK20" s="41">
        <f t="shared" si="9"/>
        <v>0</v>
      </c>
      <c r="AL20" s="41">
        <f t="shared" si="10"/>
        <v>0</v>
      </c>
      <c r="AM20" s="41">
        <f t="shared" si="11"/>
        <v>0</v>
      </c>
      <c r="AN20" s="41">
        <f t="shared" si="12"/>
        <v>0</v>
      </c>
      <c r="AO20" s="41">
        <f t="shared" si="13"/>
        <v>0</v>
      </c>
      <c r="AP20" s="41">
        <f t="shared" si="14"/>
        <v>0</v>
      </c>
      <c r="AQ20" s="41">
        <f t="shared" si="15"/>
        <v>0</v>
      </c>
      <c r="AR20" s="41">
        <f t="shared" si="16"/>
        <v>0</v>
      </c>
    </row>
    <row r="21" spans="1:44">
      <c r="A21" s="11">
        <v>15</v>
      </c>
      <c r="B21" s="14" t="s">
        <v>32</v>
      </c>
      <c r="C21" s="97">
        <v>0</v>
      </c>
      <c r="D21" s="26">
        <v>2</v>
      </c>
      <c r="E21" s="99">
        <v>3</v>
      </c>
      <c r="F21" s="27">
        <v>3</v>
      </c>
      <c r="G21" s="35">
        <v>5.6</v>
      </c>
      <c r="H21" s="36">
        <v>2</v>
      </c>
      <c r="I21" s="37">
        <v>5.2</v>
      </c>
      <c r="J21" s="27">
        <v>4</v>
      </c>
      <c r="K21" s="16">
        <v>9.6999999999999993</v>
      </c>
      <c r="L21" s="26">
        <v>2</v>
      </c>
      <c r="M21" s="3">
        <v>8.5</v>
      </c>
      <c r="N21" s="27">
        <v>3</v>
      </c>
      <c r="O21" s="16">
        <v>178</v>
      </c>
      <c r="P21" s="26">
        <v>3</v>
      </c>
      <c r="Q21" s="3">
        <v>181</v>
      </c>
      <c r="R21" s="27">
        <v>3</v>
      </c>
      <c r="S21" s="16">
        <v>17</v>
      </c>
      <c r="T21" s="26">
        <v>5</v>
      </c>
      <c r="U21" s="3">
        <v>18</v>
      </c>
      <c r="V21" s="27">
        <v>5</v>
      </c>
      <c r="W21" s="20">
        <v>600</v>
      </c>
      <c r="X21" s="26">
        <v>2</v>
      </c>
      <c r="Y21" s="3">
        <v>1100</v>
      </c>
      <c r="Z21" s="38">
        <v>3</v>
      </c>
      <c r="AA21" s="39">
        <f t="shared" si="0"/>
        <v>2.6666666666666665</v>
      </c>
      <c r="AB21" s="40">
        <f t="shared" si="1"/>
        <v>3.4999999999999996</v>
      </c>
      <c r="AC21" s="57" t="str">
        <f t="shared" si="2"/>
        <v>низ</v>
      </c>
      <c r="AD21" s="53" t="str">
        <f t="shared" si="2"/>
        <v>н/ср</v>
      </c>
      <c r="AE21" s="41">
        <f t="shared" si="3"/>
        <v>6</v>
      </c>
      <c r="AF21" s="41">
        <f t="shared" si="4"/>
        <v>1</v>
      </c>
      <c r="AG21" s="41">
        <f t="shared" si="5"/>
        <v>1</v>
      </c>
      <c r="AH21" s="41">
        <f t="shared" si="6"/>
        <v>1</v>
      </c>
      <c r="AI21" s="41">
        <f t="shared" si="7"/>
        <v>1</v>
      </c>
      <c r="AJ21" s="41">
        <f t="shared" si="8"/>
        <v>1</v>
      </c>
      <c r="AK21" s="41">
        <f t="shared" si="9"/>
        <v>1</v>
      </c>
      <c r="AL21" s="41">
        <f t="shared" si="10"/>
        <v>6</v>
      </c>
      <c r="AM21" s="41">
        <f t="shared" si="11"/>
        <v>1</v>
      </c>
      <c r="AN21" s="41">
        <f t="shared" si="12"/>
        <v>1</v>
      </c>
      <c r="AO21" s="41">
        <f t="shared" si="13"/>
        <v>1</v>
      </c>
      <c r="AP21" s="41">
        <f t="shared" si="14"/>
        <v>1</v>
      </c>
      <c r="AQ21" s="41">
        <f t="shared" si="15"/>
        <v>1</v>
      </c>
      <c r="AR21" s="41">
        <f t="shared" si="16"/>
        <v>1</v>
      </c>
    </row>
    <row r="22" spans="1:44">
      <c r="A22" s="11">
        <v>16</v>
      </c>
      <c r="B22" s="14" t="s">
        <v>33</v>
      </c>
      <c r="C22" s="97">
        <v>10</v>
      </c>
      <c r="D22" s="26">
        <v>3</v>
      </c>
      <c r="E22" s="99">
        <v>8</v>
      </c>
      <c r="F22" s="27">
        <v>3</v>
      </c>
      <c r="G22" s="35">
        <v>5.6</v>
      </c>
      <c r="H22" s="36">
        <v>3</v>
      </c>
      <c r="I22" s="37">
        <v>5.41</v>
      </c>
      <c r="J22" s="27">
        <v>4</v>
      </c>
      <c r="K22" s="16">
        <v>10.1</v>
      </c>
      <c r="L22" s="26">
        <v>2</v>
      </c>
      <c r="M22" s="3">
        <v>10</v>
      </c>
      <c r="N22" s="27">
        <v>2</v>
      </c>
      <c r="O22" s="16"/>
      <c r="P22" s="26">
        <v>0</v>
      </c>
      <c r="Q22" s="3">
        <v>170</v>
      </c>
      <c r="R22" s="27">
        <v>4</v>
      </c>
      <c r="S22" s="16">
        <v>25</v>
      </c>
      <c r="T22" s="26">
        <v>5</v>
      </c>
      <c r="U22" s="3">
        <v>27</v>
      </c>
      <c r="V22" s="27">
        <v>5</v>
      </c>
      <c r="W22" s="20">
        <v>800</v>
      </c>
      <c r="X22" s="26">
        <v>2</v>
      </c>
      <c r="Y22" s="3">
        <v>1000</v>
      </c>
      <c r="Z22" s="38">
        <v>3</v>
      </c>
      <c r="AA22" s="39">
        <f t="shared" si="0"/>
        <v>3</v>
      </c>
      <c r="AB22" s="40">
        <f t="shared" si="1"/>
        <v>3.4999999999999996</v>
      </c>
      <c r="AC22" s="57" t="str">
        <f t="shared" si="2"/>
        <v>н/ср</v>
      </c>
      <c r="AD22" s="53" t="str">
        <f t="shared" si="2"/>
        <v>н/ср</v>
      </c>
      <c r="AE22" s="41">
        <f t="shared" si="3"/>
        <v>5</v>
      </c>
      <c r="AF22" s="41">
        <f t="shared" si="4"/>
        <v>1</v>
      </c>
      <c r="AG22" s="41">
        <f t="shared" si="5"/>
        <v>1</v>
      </c>
      <c r="AH22" s="41">
        <f t="shared" si="6"/>
        <v>1</v>
      </c>
      <c r="AI22" s="41">
        <f t="shared" si="7"/>
        <v>0</v>
      </c>
      <c r="AJ22" s="41">
        <f t="shared" si="8"/>
        <v>1</v>
      </c>
      <c r="AK22" s="41">
        <f t="shared" si="9"/>
        <v>1</v>
      </c>
      <c r="AL22" s="41">
        <f t="shared" si="10"/>
        <v>6</v>
      </c>
      <c r="AM22" s="41">
        <f t="shared" si="11"/>
        <v>1</v>
      </c>
      <c r="AN22" s="41">
        <f t="shared" si="12"/>
        <v>1</v>
      </c>
      <c r="AO22" s="41">
        <f t="shared" si="13"/>
        <v>1</v>
      </c>
      <c r="AP22" s="41">
        <f t="shared" si="14"/>
        <v>1</v>
      </c>
      <c r="AQ22" s="41">
        <f t="shared" si="15"/>
        <v>1</v>
      </c>
      <c r="AR22" s="41">
        <f t="shared" si="16"/>
        <v>1</v>
      </c>
    </row>
    <row r="23" spans="1:44">
      <c r="A23" s="11">
        <v>17</v>
      </c>
      <c r="B23" s="14" t="s">
        <v>34</v>
      </c>
      <c r="C23" s="97">
        <v>7</v>
      </c>
      <c r="D23" s="26">
        <v>4</v>
      </c>
      <c r="E23" s="99">
        <v>9</v>
      </c>
      <c r="F23" s="27">
        <v>4</v>
      </c>
      <c r="G23" s="35">
        <v>4.8</v>
      </c>
      <c r="H23" s="36">
        <v>4</v>
      </c>
      <c r="I23" s="37">
        <v>4.91</v>
      </c>
      <c r="J23" s="27">
        <v>4</v>
      </c>
      <c r="K23" s="16">
        <v>7.7</v>
      </c>
      <c r="L23" s="26">
        <v>5</v>
      </c>
      <c r="M23" s="3">
        <v>7.4</v>
      </c>
      <c r="N23" s="27">
        <v>5</v>
      </c>
      <c r="O23" s="16">
        <v>220</v>
      </c>
      <c r="P23" s="26">
        <v>5</v>
      </c>
      <c r="Q23" s="3">
        <v>235</v>
      </c>
      <c r="R23" s="27">
        <v>5</v>
      </c>
      <c r="S23" s="16">
        <v>17</v>
      </c>
      <c r="T23" s="26">
        <v>5</v>
      </c>
      <c r="U23" s="3">
        <v>20</v>
      </c>
      <c r="V23" s="27">
        <v>5</v>
      </c>
      <c r="W23" s="20">
        <v>1100</v>
      </c>
      <c r="X23" s="26">
        <v>3</v>
      </c>
      <c r="Y23" s="3">
        <v>1400</v>
      </c>
      <c r="Z23" s="38">
        <v>4</v>
      </c>
      <c r="AA23" s="39">
        <f t="shared" si="0"/>
        <v>4.333333333333333</v>
      </c>
      <c r="AB23" s="40">
        <f t="shared" si="1"/>
        <v>4.4999999999999991</v>
      </c>
      <c r="AC23" s="57" t="str">
        <f t="shared" si="2"/>
        <v>сред</v>
      </c>
      <c r="AD23" s="53" t="str">
        <f t="shared" si="2"/>
        <v>в/ср</v>
      </c>
      <c r="AE23" s="41">
        <f t="shared" si="3"/>
        <v>6</v>
      </c>
      <c r="AF23" s="41">
        <f t="shared" si="4"/>
        <v>1</v>
      </c>
      <c r="AG23" s="41">
        <f t="shared" si="5"/>
        <v>1</v>
      </c>
      <c r="AH23" s="41">
        <f t="shared" si="6"/>
        <v>1</v>
      </c>
      <c r="AI23" s="41">
        <f t="shared" si="7"/>
        <v>1</v>
      </c>
      <c r="AJ23" s="41">
        <f t="shared" si="8"/>
        <v>1</v>
      </c>
      <c r="AK23" s="41">
        <f t="shared" si="9"/>
        <v>1</v>
      </c>
      <c r="AL23" s="41">
        <f t="shared" si="10"/>
        <v>6</v>
      </c>
      <c r="AM23" s="41">
        <f t="shared" si="11"/>
        <v>1</v>
      </c>
      <c r="AN23" s="41">
        <f t="shared" si="12"/>
        <v>1</v>
      </c>
      <c r="AO23" s="41">
        <f t="shared" si="13"/>
        <v>1</v>
      </c>
      <c r="AP23" s="41">
        <f t="shared" si="14"/>
        <v>1</v>
      </c>
      <c r="AQ23" s="41">
        <f t="shared" si="15"/>
        <v>1</v>
      </c>
      <c r="AR23" s="41">
        <f t="shared" si="16"/>
        <v>1</v>
      </c>
    </row>
    <row r="24" spans="1:44">
      <c r="A24" s="11">
        <v>18</v>
      </c>
      <c r="B24" s="14" t="s">
        <v>35</v>
      </c>
      <c r="C24" s="97">
        <v>0</v>
      </c>
      <c r="D24" s="26">
        <v>2</v>
      </c>
      <c r="E24" s="99">
        <v>2</v>
      </c>
      <c r="F24" s="27">
        <v>2</v>
      </c>
      <c r="G24" s="35">
        <v>5.9</v>
      </c>
      <c r="H24" s="36">
        <v>2</v>
      </c>
      <c r="I24" s="37">
        <v>5.72</v>
      </c>
      <c r="J24" s="27">
        <v>2</v>
      </c>
      <c r="K24" s="16">
        <v>10.5</v>
      </c>
      <c r="L24" s="26">
        <v>2</v>
      </c>
      <c r="M24" s="3">
        <v>9.8000000000000007</v>
      </c>
      <c r="N24" s="27">
        <v>2</v>
      </c>
      <c r="O24" s="16">
        <v>165</v>
      </c>
      <c r="P24" s="26">
        <v>2</v>
      </c>
      <c r="Q24" s="3">
        <v>176</v>
      </c>
      <c r="R24" s="27">
        <v>3</v>
      </c>
      <c r="S24" s="16">
        <v>4</v>
      </c>
      <c r="T24" s="26">
        <v>3</v>
      </c>
      <c r="U24" s="3">
        <v>4</v>
      </c>
      <c r="V24" s="27">
        <v>3</v>
      </c>
      <c r="W24" s="20">
        <v>1100</v>
      </c>
      <c r="X24" s="26">
        <v>3</v>
      </c>
      <c r="Y24" s="3">
        <v>1080</v>
      </c>
      <c r="Z24" s="38">
        <v>2</v>
      </c>
      <c r="AA24" s="39">
        <f t="shared" si="0"/>
        <v>2.3333333333333335</v>
      </c>
      <c r="AB24" s="40">
        <f t="shared" si="1"/>
        <v>2.333333333333333</v>
      </c>
      <c r="AC24" s="57" t="str">
        <f t="shared" si="2"/>
        <v>низ</v>
      </c>
      <c r="AD24" s="53" t="str">
        <f t="shared" si="2"/>
        <v>низ</v>
      </c>
      <c r="AE24" s="41">
        <f t="shared" si="3"/>
        <v>6</v>
      </c>
      <c r="AF24" s="41">
        <f t="shared" si="4"/>
        <v>1</v>
      </c>
      <c r="AG24" s="41">
        <f t="shared" si="5"/>
        <v>1</v>
      </c>
      <c r="AH24" s="41">
        <f t="shared" si="6"/>
        <v>1</v>
      </c>
      <c r="AI24" s="41">
        <f t="shared" si="7"/>
        <v>1</v>
      </c>
      <c r="AJ24" s="41">
        <f t="shared" si="8"/>
        <v>1</v>
      </c>
      <c r="AK24" s="41">
        <f t="shared" si="9"/>
        <v>1</v>
      </c>
      <c r="AL24" s="41">
        <f t="shared" si="10"/>
        <v>6</v>
      </c>
      <c r="AM24" s="41">
        <f t="shared" si="11"/>
        <v>1</v>
      </c>
      <c r="AN24" s="41">
        <f t="shared" si="12"/>
        <v>1</v>
      </c>
      <c r="AO24" s="41">
        <f t="shared" si="13"/>
        <v>1</v>
      </c>
      <c r="AP24" s="41">
        <f t="shared" si="14"/>
        <v>1</v>
      </c>
      <c r="AQ24" s="41">
        <f t="shared" si="15"/>
        <v>1</v>
      </c>
      <c r="AR24" s="41">
        <f t="shared" si="16"/>
        <v>1</v>
      </c>
    </row>
    <row r="25" spans="1:44">
      <c r="A25" s="11">
        <v>19</v>
      </c>
      <c r="B25" s="14" t="s">
        <v>36</v>
      </c>
      <c r="C25" s="97">
        <v>10</v>
      </c>
      <c r="D25" s="26">
        <v>5</v>
      </c>
      <c r="E25" s="99">
        <v>12</v>
      </c>
      <c r="F25" s="27">
        <v>5</v>
      </c>
      <c r="G25" s="35">
        <v>4.5</v>
      </c>
      <c r="H25" s="36">
        <v>5</v>
      </c>
      <c r="I25" s="37">
        <v>4.45</v>
      </c>
      <c r="J25" s="27">
        <v>5</v>
      </c>
      <c r="K25" s="16">
        <v>7.4</v>
      </c>
      <c r="L25" s="26">
        <v>5</v>
      </c>
      <c r="M25" s="3">
        <v>7.9</v>
      </c>
      <c r="N25" s="27">
        <v>4</v>
      </c>
      <c r="O25" s="16">
        <v>245</v>
      </c>
      <c r="P25" s="26">
        <v>5</v>
      </c>
      <c r="Q25" s="3">
        <v>253</v>
      </c>
      <c r="R25" s="27">
        <v>5</v>
      </c>
      <c r="S25" s="16">
        <v>13</v>
      </c>
      <c r="T25" s="26">
        <v>5</v>
      </c>
      <c r="U25" s="3">
        <v>15</v>
      </c>
      <c r="V25" s="27">
        <v>5</v>
      </c>
      <c r="W25" s="20">
        <v>1300</v>
      </c>
      <c r="X25" s="26">
        <v>4</v>
      </c>
      <c r="Y25" s="3">
        <v>1200</v>
      </c>
      <c r="Z25" s="38">
        <v>3</v>
      </c>
      <c r="AA25" s="39">
        <f t="shared" si="0"/>
        <v>4.833333333333333</v>
      </c>
      <c r="AB25" s="40">
        <f t="shared" si="1"/>
        <v>4.4999999999999991</v>
      </c>
      <c r="AC25" s="57" t="str">
        <f t="shared" si="2"/>
        <v>в/ср</v>
      </c>
      <c r="AD25" s="53" t="str">
        <f t="shared" si="2"/>
        <v>в/ср</v>
      </c>
      <c r="AE25" s="41">
        <f t="shared" si="3"/>
        <v>6</v>
      </c>
      <c r="AF25" s="41">
        <f t="shared" si="4"/>
        <v>1</v>
      </c>
      <c r="AG25" s="41">
        <f t="shared" si="5"/>
        <v>1</v>
      </c>
      <c r="AH25" s="41">
        <f t="shared" si="6"/>
        <v>1</v>
      </c>
      <c r="AI25" s="41">
        <f t="shared" si="7"/>
        <v>1</v>
      </c>
      <c r="AJ25" s="41">
        <f t="shared" si="8"/>
        <v>1</v>
      </c>
      <c r="AK25" s="41">
        <f t="shared" si="9"/>
        <v>1</v>
      </c>
      <c r="AL25" s="41">
        <f t="shared" si="10"/>
        <v>6</v>
      </c>
      <c r="AM25" s="41">
        <f t="shared" si="11"/>
        <v>1</v>
      </c>
      <c r="AN25" s="41">
        <f t="shared" si="12"/>
        <v>1</v>
      </c>
      <c r="AO25" s="41">
        <f t="shared" si="13"/>
        <v>1</v>
      </c>
      <c r="AP25" s="41">
        <f t="shared" si="14"/>
        <v>1</v>
      </c>
      <c r="AQ25" s="41">
        <f t="shared" si="15"/>
        <v>1</v>
      </c>
      <c r="AR25" s="41">
        <f t="shared" si="16"/>
        <v>1</v>
      </c>
    </row>
    <row r="26" spans="1:44">
      <c r="A26" s="11">
        <v>20</v>
      </c>
      <c r="B26" s="14" t="s">
        <v>37</v>
      </c>
      <c r="C26" s="97">
        <v>8</v>
      </c>
      <c r="D26" s="26">
        <v>3</v>
      </c>
      <c r="E26" s="99">
        <v>12</v>
      </c>
      <c r="F26" s="27">
        <v>4</v>
      </c>
      <c r="G26" s="35">
        <v>5.5</v>
      </c>
      <c r="H26" s="36">
        <v>4</v>
      </c>
      <c r="I26" s="37">
        <v>5.2</v>
      </c>
      <c r="J26" s="27">
        <v>4</v>
      </c>
      <c r="K26" s="16">
        <v>8.9</v>
      </c>
      <c r="L26" s="26">
        <v>4</v>
      </c>
      <c r="M26" s="3">
        <v>9</v>
      </c>
      <c r="N26" s="27">
        <v>4</v>
      </c>
      <c r="O26" s="16">
        <v>165</v>
      </c>
      <c r="P26" s="26">
        <v>4</v>
      </c>
      <c r="Q26" s="3">
        <v>185</v>
      </c>
      <c r="R26" s="27">
        <v>4</v>
      </c>
      <c r="S26" s="16">
        <v>13</v>
      </c>
      <c r="T26" s="26">
        <v>4</v>
      </c>
      <c r="U26" s="3">
        <v>17</v>
      </c>
      <c r="V26" s="27">
        <v>4</v>
      </c>
      <c r="W26" s="20">
        <v>1000</v>
      </c>
      <c r="X26" s="26">
        <v>3</v>
      </c>
      <c r="Y26" s="3">
        <v>1150</v>
      </c>
      <c r="Z26" s="38">
        <v>4</v>
      </c>
      <c r="AA26" s="39">
        <f t="shared" si="0"/>
        <v>3.6666666666666665</v>
      </c>
      <c r="AB26" s="40">
        <f t="shared" si="1"/>
        <v>3.9999999999999996</v>
      </c>
      <c r="AC26" s="57" t="str">
        <f t="shared" si="2"/>
        <v>н/ср</v>
      </c>
      <c r="AD26" s="53" t="str">
        <f t="shared" si="2"/>
        <v>сред</v>
      </c>
      <c r="AE26" s="41">
        <f t="shared" si="3"/>
        <v>6</v>
      </c>
      <c r="AF26" s="41">
        <f t="shared" si="4"/>
        <v>1</v>
      </c>
      <c r="AG26" s="41">
        <f t="shared" si="5"/>
        <v>1</v>
      </c>
      <c r="AH26" s="41">
        <f t="shared" si="6"/>
        <v>1</v>
      </c>
      <c r="AI26" s="41">
        <f t="shared" si="7"/>
        <v>1</v>
      </c>
      <c r="AJ26" s="41">
        <f t="shared" si="8"/>
        <v>1</v>
      </c>
      <c r="AK26" s="41">
        <f t="shared" si="9"/>
        <v>1</v>
      </c>
      <c r="AL26" s="41">
        <f t="shared" si="10"/>
        <v>6</v>
      </c>
      <c r="AM26" s="41">
        <f t="shared" si="11"/>
        <v>1</v>
      </c>
      <c r="AN26" s="41">
        <f t="shared" si="12"/>
        <v>1</v>
      </c>
      <c r="AO26" s="41">
        <f t="shared" si="13"/>
        <v>1</v>
      </c>
      <c r="AP26" s="41">
        <f t="shared" si="14"/>
        <v>1</v>
      </c>
      <c r="AQ26" s="41">
        <f t="shared" si="15"/>
        <v>1</v>
      </c>
      <c r="AR26" s="41">
        <f t="shared" si="16"/>
        <v>1</v>
      </c>
    </row>
    <row r="27" spans="1:44">
      <c r="A27" s="11">
        <v>21</v>
      </c>
      <c r="B27" s="14" t="s">
        <v>38</v>
      </c>
      <c r="C27" s="97">
        <v>9</v>
      </c>
      <c r="D27" s="26">
        <v>3</v>
      </c>
      <c r="E27" s="99">
        <v>12</v>
      </c>
      <c r="F27" s="27">
        <v>4</v>
      </c>
      <c r="G27" s="35">
        <v>5.4</v>
      </c>
      <c r="H27" s="36">
        <v>4</v>
      </c>
      <c r="I27" s="37">
        <v>5.01</v>
      </c>
      <c r="J27" s="27">
        <v>4</v>
      </c>
      <c r="K27" s="16">
        <v>8.5</v>
      </c>
      <c r="L27" s="26">
        <v>5</v>
      </c>
      <c r="M27" s="3">
        <v>8.4</v>
      </c>
      <c r="N27" s="27">
        <v>5</v>
      </c>
      <c r="O27" s="16">
        <v>190</v>
      </c>
      <c r="P27" s="26">
        <v>4</v>
      </c>
      <c r="Q27" s="3">
        <v>210</v>
      </c>
      <c r="R27" s="27">
        <v>5</v>
      </c>
      <c r="S27" s="16">
        <v>28</v>
      </c>
      <c r="T27" s="26">
        <v>5</v>
      </c>
      <c r="U27" s="3">
        <v>30</v>
      </c>
      <c r="V27" s="27">
        <v>5</v>
      </c>
      <c r="W27" s="20">
        <v>1100</v>
      </c>
      <c r="X27" s="26">
        <v>4</v>
      </c>
      <c r="Y27" s="3">
        <v>1300</v>
      </c>
      <c r="Z27" s="38">
        <v>5</v>
      </c>
      <c r="AA27" s="39">
        <f t="shared" si="0"/>
        <v>4.166666666666667</v>
      </c>
      <c r="AB27" s="40">
        <f t="shared" si="1"/>
        <v>4.6666666666666661</v>
      </c>
      <c r="AC27" s="57" t="str">
        <f t="shared" si="2"/>
        <v>сред</v>
      </c>
      <c r="AD27" s="53" t="str">
        <f t="shared" si="2"/>
        <v>в/ср</v>
      </c>
      <c r="AE27" s="41">
        <f t="shared" si="3"/>
        <v>6</v>
      </c>
      <c r="AF27" s="41">
        <f t="shared" si="4"/>
        <v>1</v>
      </c>
      <c r="AG27" s="41">
        <f t="shared" si="5"/>
        <v>1</v>
      </c>
      <c r="AH27" s="41">
        <f t="shared" si="6"/>
        <v>1</v>
      </c>
      <c r="AI27" s="41">
        <f t="shared" si="7"/>
        <v>1</v>
      </c>
      <c r="AJ27" s="41">
        <f t="shared" si="8"/>
        <v>1</v>
      </c>
      <c r="AK27" s="41">
        <f t="shared" si="9"/>
        <v>1</v>
      </c>
      <c r="AL27" s="41">
        <f t="shared" si="10"/>
        <v>6</v>
      </c>
      <c r="AM27" s="41">
        <f t="shared" si="11"/>
        <v>1</v>
      </c>
      <c r="AN27" s="41">
        <f t="shared" si="12"/>
        <v>1</v>
      </c>
      <c r="AO27" s="41">
        <f t="shared" si="13"/>
        <v>1</v>
      </c>
      <c r="AP27" s="41">
        <f t="shared" si="14"/>
        <v>1</v>
      </c>
      <c r="AQ27" s="41">
        <f t="shared" si="15"/>
        <v>1</v>
      </c>
      <c r="AR27" s="41">
        <f t="shared" si="16"/>
        <v>1</v>
      </c>
    </row>
    <row r="28" spans="1:44">
      <c r="A28" s="11">
        <v>22</v>
      </c>
      <c r="B28" s="14" t="s">
        <v>39</v>
      </c>
      <c r="C28" s="97"/>
      <c r="D28" s="26">
        <v>0</v>
      </c>
      <c r="E28" s="99"/>
      <c r="F28" s="27">
        <v>0</v>
      </c>
      <c r="G28" s="35"/>
      <c r="H28" s="36">
        <v>0</v>
      </c>
      <c r="I28" s="37"/>
      <c r="J28" s="27">
        <v>0</v>
      </c>
      <c r="K28" s="16"/>
      <c r="L28" s="26">
        <v>0</v>
      </c>
      <c r="M28" s="3"/>
      <c r="N28" s="27">
        <v>0</v>
      </c>
      <c r="O28" s="16"/>
      <c r="P28" s="26">
        <v>0</v>
      </c>
      <c r="Q28" s="3"/>
      <c r="R28" s="27">
        <v>0</v>
      </c>
      <c r="S28" s="16"/>
      <c r="T28" s="26">
        <v>0</v>
      </c>
      <c r="U28" s="3"/>
      <c r="V28" s="27">
        <v>0</v>
      </c>
      <c r="W28" s="20"/>
      <c r="X28" s="26">
        <v>0</v>
      </c>
      <c r="Y28" s="3"/>
      <c r="Z28" s="38">
        <v>0</v>
      </c>
      <c r="AA28" s="39">
        <f t="shared" si="0"/>
        <v>0</v>
      </c>
      <c r="AB28" s="40">
        <f t="shared" si="1"/>
        <v>0</v>
      </c>
      <c r="AC28" s="57" t="str">
        <f t="shared" si="2"/>
        <v xml:space="preserve"> </v>
      </c>
      <c r="AD28" s="53" t="str">
        <f t="shared" si="2"/>
        <v xml:space="preserve"> </v>
      </c>
      <c r="AE28" s="41">
        <f t="shared" si="3"/>
        <v>0</v>
      </c>
      <c r="AF28" s="41">
        <f t="shared" si="4"/>
        <v>0</v>
      </c>
      <c r="AG28" s="41">
        <f t="shared" si="5"/>
        <v>0</v>
      </c>
      <c r="AH28" s="41">
        <f t="shared" si="6"/>
        <v>0</v>
      </c>
      <c r="AI28" s="41">
        <f t="shared" si="7"/>
        <v>0</v>
      </c>
      <c r="AJ28" s="41">
        <f t="shared" si="8"/>
        <v>0</v>
      </c>
      <c r="AK28" s="41">
        <f t="shared" si="9"/>
        <v>0</v>
      </c>
      <c r="AL28" s="41">
        <f t="shared" si="10"/>
        <v>0</v>
      </c>
      <c r="AM28" s="41">
        <f t="shared" si="11"/>
        <v>0</v>
      </c>
      <c r="AN28" s="41">
        <f t="shared" si="12"/>
        <v>0</v>
      </c>
      <c r="AO28" s="41">
        <f t="shared" si="13"/>
        <v>0</v>
      </c>
      <c r="AP28" s="41">
        <f t="shared" si="14"/>
        <v>0</v>
      </c>
      <c r="AQ28" s="41">
        <f t="shared" si="15"/>
        <v>0</v>
      </c>
      <c r="AR28" s="41">
        <f t="shared" si="16"/>
        <v>0</v>
      </c>
    </row>
    <row r="29" spans="1:44">
      <c r="A29" s="11">
        <v>23</v>
      </c>
      <c r="B29" s="14" t="s">
        <v>40</v>
      </c>
      <c r="C29" s="97">
        <v>10</v>
      </c>
      <c r="D29" s="26">
        <v>5</v>
      </c>
      <c r="E29" s="99">
        <v>15</v>
      </c>
      <c r="F29" s="27">
        <v>5</v>
      </c>
      <c r="G29" s="35">
        <v>4.7</v>
      </c>
      <c r="H29" s="36">
        <v>4</v>
      </c>
      <c r="I29" s="37">
        <v>4.45</v>
      </c>
      <c r="J29" s="27">
        <v>5</v>
      </c>
      <c r="K29" s="16">
        <v>7</v>
      </c>
      <c r="L29" s="26">
        <v>5</v>
      </c>
      <c r="M29" s="3">
        <v>7.1</v>
      </c>
      <c r="N29" s="27">
        <v>5</v>
      </c>
      <c r="O29" s="16">
        <v>232</v>
      </c>
      <c r="P29" s="26">
        <v>5</v>
      </c>
      <c r="Q29" s="3">
        <v>272</v>
      </c>
      <c r="R29" s="27">
        <v>5</v>
      </c>
      <c r="S29" s="16">
        <v>8</v>
      </c>
      <c r="T29" s="26">
        <v>4</v>
      </c>
      <c r="U29" s="3">
        <v>10</v>
      </c>
      <c r="V29" s="27">
        <v>4</v>
      </c>
      <c r="W29" s="20">
        <v>1300</v>
      </c>
      <c r="X29" s="26">
        <v>4</v>
      </c>
      <c r="Y29" s="3">
        <v>1500</v>
      </c>
      <c r="Z29" s="38">
        <v>5</v>
      </c>
      <c r="AA29" s="39">
        <f t="shared" si="0"/>
        <v>4.5</v>
      </c>
      <c r="AB29" s="40">
        <f t="shared" si="1"/>
        <v>4.833333333333333</v>
      </c>
      <c r="AC29" s="57" t="str">
        <f t="shared" si="2"/>
        <v>в/ср</v>
      </c>
      <c r="AD29" s="53" t="str">
        <f t="shared" si="2"/>
        <v>в/ср</v>
      </c>
      <c r="AE29" s="41">
        <f t="shared" si="3"/>
        <v>6</v>
      </c>
      <c r="AF29" s="41">
        <f t="shared" si="4"/>
        <v>1</v>
      </c>
      <c r="AG29" s="41">
        <f t="shared" si="5"/>
        <v>1</v>
      </c>
      <c r="AH29" s="41">
        <f t="shared" si="6"/>
        <v>1</v>
      </c>
      <c r="AI29" s="41">
        <f t="shared" si="7"/>
        <v>1</v>
      </c>
      <c r="AJ29" s="41">
        <f t="shared" si="8"/>
        <v>1</v>
      </c>
      <c r="AK29" s="41">
        <f t="shared" si="9"/>
        <v>1</v>
      </c>
      <c r="AL29" s="41">
        <f t="shared" si="10"/>
        <v>6</v>
      </c>
      <c r="AM29" s="41">
        <f t="shared" si="11"/>
        <v>1</v>
      </c>
      <c r="AN29" s="41">
        <f t="shared" si="12"/>
        <v>1</v>
      </c>
      <c r="AO29" s="41">
        <f t="shared" si="13"/>
        <v>1</v>
      </c>
      <c r="AP29" s="41">
        <f t="shared" si="14"/>
        <v>1</v>
      </c>
      <c r="AQ29" s="41">
        <f t="shared" si="15"/>
        <v>1</v>
      </c>
      <c r="AR29" s="41">
        <f t="shared" si="16"/>
        <v>1</v>
      </c>
    </row>
    <row r="30" spans="1:44">
      <c r="A30" s="11">
        <v>24</v>
      </c>
      <c r="B30" s="14" t="s">
        <v>41</v>
      </c>
      <c r="C30" s="97">
        <v>6</v>
      </c>
      <c r="D30" s="26">
        <v>3</v>
      </c>
      <c r="E30" s="99">
        <v>8</v>
      </c>
      <c r="F30" s="27">
        <v>3</v>
      </c>
      <c r="G30" s="35">
        <v>5.3</v>
      </c>
      <c r="H30" s="36">
        <v>4</v>
      </c>
      <c r="I30" s="37">
        <v>5.2</v>
      </c>
      <c r="J30" s="27">
        <v>4</v>
      </c>
      <c r="K30" s="16">
        <v>8.5</v>
      </c>
      <c r="L30" s="26">
        <v>5</v>
      </c>
      <c r="M30" s="3">
        <v>8.4</v>
      </c>
      <c r="N30" s="27">
        <v>5</v>
      </c>
      <c r="O30" s="16">
        <v>166</v>
      </c>
      <c r="P30" s="26">
        <v>4</v>
      </c>
      <c r="Q30" s="3">
        <v>174</v>
      </c>
      <c r="R30" s="27">
        <v>4</v>
      </c>
      <c r="S30" s="16">
        <v>18</v>
      </c>
      <c r="T30" s="26">
        <v>4</v>
      </c>
      <c r="U30" s="3">
        <v>23</v>
      </c>
      <c r="V30" s="27">
        <v>5</v>
      </c>
      <c r="W30" s="20">
        <v>1100</v>
      </c>
      <c r="X30" s="26">
        <v>4</v>
      </c>
      <c r="Y30" s="3">
        <v>1300</v>
      </c>
      <c r="Z30" s="38">
        <v>5</v>
      </c>
      <c r="AA30" s="39">
        <f t="shared" si="0"/>
        <v>4</v>
      </c>
      <c r="AB30" s="40">
        <f t="shared" si="1"/>
        <v>4.333333333333333</v>
      </c>
      <c r="AC30" s="57" t="str">
        <f t="shared" si="2"/>
        <v>сред</v>
      </c>
      <c r="AD30" s="53" t="str">
        <f t="shared" si="2"/>
        <v>сред</v>
      </c>
      <c r="AE30" s="41">
        <f t="shared" si="3"/>
        <v>6</v>
      </c>
      <c r="AF30" s="41">
        <f t="shared" si="4"/>
        <v>1</v>
      </c>
      <c r="AG30" s="41">
        <f t="shared" si="5"/>
        <v>1</v>
      </c>
      <c r="AH30" s="41">
        <f t="shared" si="6"/>
        <v>1</v>
      </c>
      <c r="AI30" s="41">
        <f t="shared" si="7"/>
        <v>1</v>
      </c>
      <c r="AJ30" s="41">
        <f t="shared" si="8"/>
        <v>1</v>
      </c>
      <c r="AK30" s="41">
        <f t="shared" si="9"/>
        <v>1</v>
      </c>
      <c r="AL30" s="41">
        <f t="shared" si="10"/>
        <v>6</v>
      </c>
      <c r="AM30" s="41">
        <f t="shared" si="11"/>
        <v>1</v>
      </c>
      <c r="AN30" s="41">
        <f t="shared" si="12"/>
        <v>1</v>
      </c>
      <c r="AO30" s="41">
        <f t="shared" si="13"/>
        <v>1</v>
      </c>
      <c r="AP30" s="41">
        <f t="shared" si="14"/>
        <v>1</v>
      </c>
      <c r="AQ30" s="41">
        <f t="shared" si="15"/>
        <v>1</v>
      </c>
      <c r="AR30" s="41">
        <f t="shared" si="16"/>
        <v>1</v>
      </c>
    </row>
    <row r="31" spans="1:44" ht="15.75" thickBot="1">
      <c r="A31" s="12">
        <v>25</v>
      </c>
      <c r="B31" s="15"/>
      <c r="C31" s="98"/>
      <c r="D31" s="7"/>
      <c r="E31" s="7"/>
      <c r="F31" s="8"/>
      <c r="G31" s="17"/>
      <c r="H31" s="7"/>
      <c r="I31" s="7"/>
      <c r="J31" s="8"/>
      <c r="K31" s="17"/>
      <c r="L31" s="7"/>
      <c r="M31" s="7"/>
      <c r="N31" s="8"/>
      <c r="O31" s="17"/>
      <c r="P31" s="7"/>
      <c r="Q31" s="7"/>
      <c r="R31" s="8"/>
      <c r="S31" s="17"/>
      <c r="T31" s="7"/>
      <c r="U31" s="7"/>
      <c r="V31" s="8"/>
      <c r="W31" s="21"/>
      <c r="X31" s="7"/>
      <c r="Y31" s="7"/>
      <c r="Z31" s="15"/>
      <c r="AA31" s="32"/>
      <c r="AB31" s="34"/>
      <c r="AC31" s="71" t="str">
        <f t="shared" si="2"/>
        <v xml:space="preserve"> </v>
      </c>
      <c r="AD31" s="72" t="str">
        <f t="shared" si="2"/>
        <v xml:space="preserve"> </v>
      </c>
    </row>
    <row r="32" spans="1:44">
      <c r="A32" s="100" t="s">
        <v>12</v>
      </c>
      <c r="B32" s="101"/>
      <c r="C32" s="28"/>
      <c r="D32" s="67">
        <f>COUNTIF(D7:D31,"&gt;2")/COUNTIF(D7:D31,"&gt;0")</f>
        <v>0.76190476190476186</v>
      </c>
      <c r="E32" s="29"/>
      <c r="F32" s="67">
        <f>COUNTIF(F7:F31,"&gt;2")/COUNTIF(F7:F31,"&gt;0")</f>
        <v>0.8571428571428571</v>
      </c>
      <c r="G32" s="28"/>
      <c r="H32" s="67">
        <f>COUNTIF(H7:H31,"&gt;2")/COUNTIF(H7:H31,"&gt;0")</f>
        <v>0.90909090909090906</v>
      </c>
      <c r="I32" s="29"/>
      <c r="J32" s="67">
        <f>COUNTIF(J7:J31,"&gt;2")/COUNTIF(J7:J31,"&gt;0")</f>
        <v>0.95238095238095233</v>
      </c>
      <c r="K32" s="28"/>
      <c r="L32" s="67">
        <f>COUNTIF(L7:L31,"&gt;2")/COUNTIF(L7:L31,"&gt;0")</f>
        <v>0.80952380952380953</v>
      </c>
      <c r="M32" s="29"/>
      <c r="N32" s="67">
        <f>COUNTIF(N7:N31,"&gt;2")/COUNTIF(N7:N31,"&gt;0")</f>
        <v>0.90476190476190477</v>
      </c>
      <c r="O32" s="28"/>
      <c r="P32" s="67">
        <f>COUNTIF(P7:P31,"&gt;2")/COUNTIF(P7:P31,"&gt;0")</f>
        <v>0.85</v>
      </c>
      <c r="Q32" s="29"/>
      <c r="R32" s="67">
        <f>COUNTIF(R7:R31,"&gt;2")/COUNTIF(R7:R31,"&gt;0")</f>
        <v>0.95</v>
      </c>
      <c r="S32" s="28"/>
      <c r="T32" s="67">
        <f>COUNTIF(T7:T31,"&gt;2")/COUNTIF(T7:T31,"&gt;0")</f>
        <v>1</v>
      </c>
      <c r="U32" s="29"/>
      <c r="V32" s="67">
        <f>COUNTIF(V7:V31,"&gt;2")/COUNTIF(V7:V31,"&gt;0")</f>
        <v>1</v>
      </c>
      <c r="W32" s="28"/>
      <c r="X32" s="67">
        <f>COUNTIF(X7:X31,"&gt;2")/COUNTIF(X7:X31,"&gt;0")</f>
        <v>0.80952380952380953</v>
      </c>
      <c r="Y32" s="29"/>
      <c r="Z32" s="67">
        <f>COUNTIF(Z7:Z31,"&gt;2")/COUNTIF(Z7:Z31,"&gt;0")</f>
        <v>0.95</v>
      </c>
      <c r="AA32" s="68">
        <f>(D32+H32+L32+P32+T32+X32)/6</f>
        <v>0.8566738816738817</v>
      </c>
      <c r="AB32" s="69">
        <f>(F32+J32+N32+R32+V32+Z32)/6</f>
        <v>0.93571428571428561</v>
      </c>
      <c r="AC32" s="74">
        <f>COUNTIF(AC7:AC31,"выс")</f>
        <v>0</v>
      </c>
      <c r="AD32" s="75">
        <f>COUNTIF(AD7:AD31,"выс")</f>
        <v>0</v>
      </c>
    </row>
    <row r="33" spans="1:30">
      <c r="A33" s="102" t="s">
        <v>13</v>
      </c>
      <c r="B33" s="103"/>
      <c r="C33" s="30"/>
      <c r="D33" s="64">
        <f>COUNTIF(D7:D31,"&gt;3")/COUNTIF(D7:D31,"&gt;0")</f>
        <v>0.2857142857142857</v>
      </c>
      <c r="E33" s="65"/>
      <c r="F33" s="66">
        <f>COUNTIF(F7:F31,"&gt;3")/COUNTIF(F7:F31,"&gt;0")</f>
        <v>0.38095238095238093</v>
      </c>
      <c r="G33" s="57"/>
      <c r="H33" s="64">
        <f>COUNTIF(H7:H31,"&gt;3")/COUNTIF(H7:H31,"&gt;0")</f>
        <v>0.72727272727272729</v>
      </c>
      <c r="I33" s="65"/>
      <c r="J33" s="66">
        <f>COUNTIF(J7:J31,"&gt;3")/COUNTIF(J7:J31,"&gt;0")</f>
        <v>0.80952380952380953</v>
      </c>
      <c r="K33" s="57"/>
      <c r="L33" s="64">
        <f>COUNTIF(L7:L31,"&gt;3")/COUNTIF(L7:L31,"&gt;0")</f>
        <v>0.76190476190476186</v>
      </c>
      <c r="M33" s="65"/>
      <c r="N33" s="66">
        <f>COUNTIF(N7:N31,"&gt;3")/COUNTIF(N7:N31,"&gt;0")</f>
        <v>0.7142857142857143</v>
      </c>
      <c r="O33" s="57"/>
      <c r="P33" s="64">
        <f>COUNTIF(P7:P31,"&gt;3")/COUNTIF(P7:P31,"&gt;0")</f>
        <v>0.6</v>
      </c>
      <c r="Q33" s="65"/>
      <c r="R33" s="66">
        <f>COUNTIF(R7:R31,"&gt;3")/COUNTIF(R7:R31,"&gt;0")</f>
        <v>0.75</v>
      </c>
      <c r="S33" s="57"/>
      <c r="T33" s="64">
        <f>COUNTIF(T7:T31,"&gt;3")/COUNTIF(T7:T31,"&gt;0")</f>
        <v>0.81818181818181823</v>
      </c>
      <c r="U33" s="65"/>
      <c r="V33" s="66">
        <f>COUNTIF(V7:V31,"&gt;3")/COUNTIF(V7:V31,"&gt;0")</f>
        <v>0.8571428571428571</v>
      </c>
      <c r="W33" s="57"/>
      <c r="X33" s="64">
        <f>COUNTIF(X7:X31,"&gt;3")/COUNTIF(X7:X31,"&gt;0")</f>
        <v>0.47619047619047616</v>
      </c>
      <c r="Y33" s="65"/>
      <c r="Z33" s="66">
        <f>COUNTIF(Z7:Z31,"&gt;3")/COUNTIF(Z7:Z31,"&gt;0")</f>
        <v>0.55000000000000004</v>
      </c>
      <c r="AA33" s="70">
        <f t="shared" ref="AA33:AA34" si="17">(D33+H33+L33+P33+T33+X33)/6</f>
        <v>0.61154401154401161</v>
      </c>
      <c r="AB33" s="66">
        <f t="shared" ref="AB33:AB34" si="18">(F33+J33+N33+R33+V33+Z33)/6</f>
        <v>0.67698412698412691</v>
      </c>
      <c r="AC33" s="76">
        <f>COUNTIF(AC7:AC31,"в/ср")</f>
        <v>4</v>
      </c>
      <c r="AD33" s="77">
        <f>COUNTIF(AD7:AD31,"в/ср")</f>
        <v>6</v>
      </c>
    </row>
    <row r="34" spans="1:30">
      <c r="A34" s="102" t="s">
        <v>14</v>
      </c>
      <c r="B34" s="103"/>
      <c r="C34" s="30"/>
      <c r="D34" s="64">
        <f>(COUNTIF(D7:D31,"=5")+COUNTIF(D7:D31,"=4")*0.64+COUNTIF(D7:D31,"=3")*0.32+COUNTIF(D7:D31,"=2")*0.14)/COUNTIF(D7:D31,"&gt;0")</f>
        <v>0.43714285714285711</v>
      </c>
      <c r="E34" s="31"/>
      <c r="F34" s="64">
        <f>(COUNTIF(F7:F31,"=5")+COUNTIF(F7:F31,"=4")*0.64+COUNTIF(F7:F31,"=3")*0.32+COUNTIF(F7:F31,"=2")*0.14)/COUNTIF(F7:F31,"&gt;0")</f>
        <v>0.50190476190476196</v>
      </c>
      <c r="G34" s="30"/>
      <c r="H34" s="64">
        <f>(COUNTIF(H7:H31,"=5")+COUNTIF(H7:H31,"=4")*0.64+COUNTIF(H7:H31,"=3")*0.32+COUNTIF(H7:H31,"=2")*0.14)/COUNTIF(H7:H31,"&gt;0")</f>
        <v>0.55272727272727262</v>
      </c>
      <c r="I34" s="31"/>
      <c r="J34" s="64">
        <f>(COUNTIF(J7:J31,"=5")+COUNTIF(J7:J31,"=4")*0.64+COUNTIF(J7:J31,"=3")*0.32+COUNTIF(J7:J31,"=2")*0.14)/COUNTIF(J7:J31,"&gt;0")</f>
        <v>0.63904761904761909</v>
      </c>
      <c r="K34" s="30"/>
      <c r="L34" s="64">
        <f>(COUNTIF(L7:L31,"=5")+COUNTIF(L7:L31,"=4")*0.64+COUNTIF(L7:L31,"=3")*0.32+COUNTIF(L7:L31,"=2")*0.14)/COUNTIF(L7:L31,"&gt;0")</f>
        <v>0.6495238095238095</v>
      </c>
      <c r="M34" s="31"/>
      <c r="N34" s="64">
        <f>(COUNTIF(N7:N31,"=5")+COUNTIF(N7:N31,"=4")*0.64+COUNTIF(N7:N31,"=3")*0.32+COUNTIF(N7:N31,"=2")*0.14)/COUNTIF(N7:N31,"&gt;0")</f>
        <v>0.65142857142857147</v>
      </c>
      <c r="O34" s="30"/>
      <c r="P34" s="64">
        <f>(COUNTIF(P7:P31,"=5")+COUNTIF(P7:P31,"=4")*0.64+COUNTIF(P7:P31,"=3")*0.32+COUNTIF(P7:P31,"=2")*0.14)/COUNTIF(P7:P31,"&gt;0")</f>
        <v>0.57499999999999996</v>
      </c>
      <c r="Q34" s="31"/>
      <c r="R34" s="64">
        <f>(COUNTIF(R7:R31,"=5")+COUNTIF(R7:R31,"=4")*0.64+COUNTIF(R7:R31,"=3")*0.32+COUNTIF(R7:R31,"=2")*0.14)/COUNTIF(R7:R31,"&gt;0")</f>
        <v>0.65900000000000003</v>
      </c>
      <c r="S34" s="30"/>
      <c r="T34" s="64">
        <f>(COUNTIF(T7:T31,"=5")+COUNTIF(T7:T31,"=4")*0.64+COUNTIF(T7:T31,"=3")*0.32+COUNTIF(T7:T31,"=2")*0.14)/COUNTIF(T7:T31,"&gt;0")</f>
        <v>0.76181818181818184</v>
      </c>
      <c r="U34" s="31"/>
      <c r="V34" s="64">
        <f>(COUNTIF(V7:V31,"=5")+COUNTIF(V7:V31,"=4")*0.64+COUNTIF(V7:V31,"=3")*0.32+COUNTIF(V7:V31,"=2")*0.14)/COUNTIF(V7:V31,"&gt;0")</f>
        <v>0.78285714285714292</v>
      </c>
      <c r="W34" s="30"/>
      <c r="X34" s="64">
        <f>(COUNTIF(X7:X31,"=5")+COUNTIF(X7:X31,"=4")*0.64+COUNTIF(X7:X31,"=3")*0.32+COUNTIF(X7:X31,"=2")*0.14)/COUNTIF(X7:X31,"&gt;0")</f>
        <v>0.43809523809523815</v>
      </c>
      <c r="Y34" s="31"/>
      <c r="Z34" s="64">
        <f>(COUNTIF(Z7:Z31,"=5")+COUNTIF(Z7:Z31,"=4")*0.64+COUNTIF(Z7:Z31,"=3")*0.32+COUNTIF(Z7:Z31,"=2")*0.14)/COUNTIF(Z7:Z31,"&gt;0")</f>
        <v>0.57700000000000007</v>
      </c>
      <c r="AA34" s="70">
        <f t="shared" si="17"/>
        <v>0.56905122655122653</v>
      </c>
      <c r="AB34" s="66">
        <f t="shared" si="18"/>
        <v>0.63520634920634922</v>
      </c>
      <c r="AC34" s="76">
        <f>COUNTIF(AC7:AC31,"сред")</f>
        <v>7</v>
      </c>
      <c r="AD34" s="77">
        <f>COUNTIF(AD7:AD31,"сред")</f>
        <v>6</v>
      </c>
    </row>
    <row r="35" spans="1:30" ht="15.75" thickBot="1">
      <c r="A35" s="104" t="s">
        <v>6</v>
      </c>
      <c r="B35" s="105"/>
      <c r="C35" s="32"/>
      <c r="D35" s="42">
        <f>SUM(D7:D31)/COUNTIF(D7:D31,"&gt;0")</f>
        <v>3.2380952380952381</v>
      </c>
      <c r="E35" s="33"/>
      <c r="F35" s="42">
        <f>SUM(F7:F31)/COUNTIF(F7:F31,"&gt;0")</f>
        <v>3.4761904761904763</v>
      </c>
      <c r="G35" s="32"/>
      <c r="H35" s="42">
        <f>SUM(H7:H31)/COUNTIF(H7:H31,"&gt;0")</f>
        <v>3.6818181818181817</v>
      </c>
      <c r="I35" s="33"/>
      <c r="J35" s="42">
        <f>SUM(J7:J31)/COUNTIF(J7:J31,"&gt;0")</f>
        <v>3.9523809523809526</v>
      </c>
      <c r="K35" s="32"/>
      <c r="L35" s="42">
        <f>SUM(L7:L31)/COUNTIF(L7:L31,"&gt;0")</f>
        <v>3.9047619047619047</v>
      </c>
      <c r="M35" s="33"/>
      <c r="N35" s="42">
        <f>SUM(N7:N31)/COUNTIF(N7:N31,"&gt;0")</f>
        <v>3.9523809523809526</v>
      </c>
      <c r="O35" s="32"/>
      <c r="P35" s="42">
        <f>SUM(P7:P31)/COUNTIF(P7:P31,"&gt;0")</f>
        <v>3.7</v>
      </c>
      <c r="Q35" s="33"/>
      <c r="R35" s="42">
        <f>SUM(R7:R31)/COUNTIF(R7:R31,"&gt;0")</f>
        <v>4</v>
      </c>
      <c r="S35" s="32"/>
      <c r="T35" s="42">
        <f>SUM(T7:T31)/COUNTIF(T7:T31,"&gt;0")</f>
        <v>4.3181818181818183</v>
      </c>
      <c r="U35" s="33"/>
      <c r="V35" s="42">
        <f>SUM(V7:V31)/COUNTIF(V7:V31,"&gt;0")</f>
        <v>4.3809523809523814</v>
      </c>
      <c r="W35" s="32"/>
      <c r="X35" s="42">
        <f>SUM(X7:X31)/COUNTIF(X7:X31,"&gt;0")</f>
        <v>3.2857142857142856</v>
      </c>
      <c r="Y35" s="33"/>
      <c r="Z35" s="42">
        <f>SUM(Z7:Z31)/COUNTIF(Z7:Z31,"&gt;0")</f>
        <v>3.75</v>
      </c>
      <c r="AA35" s="43">
        <f>SUM(AA7:AA31)/COUNTIF(AA7:AA31,"&gt;0")</f>
        <v>3.7121212121212128</v>
      </c>
      <c r="AB35" s="42">
        <f>SUM(AB7:AB31)/COUNTIF(AB7:AB31,"&gt;0")</f>
        <v>3.9142857142857137</v>
      </c>
      <c r="AC35" s="78">
        <f>COUNTIF(AC7:AC31,"н/ср")</f>
        <v>7</v>
      </c>
      <c r="AD35" s="79">
        <f>COUNTIF(AD7:AD31,"н/ср")</f>
        <v>8</v>
      </c>
    </row>
    <row r="36" spans="1:30">
      <c r="AC36" s="80">
        <f>COUNTIF(AC7:AC31,"низ")</f>
        <v>4</v>
      </c>
      <c r="AD36" s="80">
        <f>COUNTIF(AD7:AD31,"низ")</f>
        <v>1</v>
      </c>
    </row>
    <row r="39" spans="1:30" ht="18.75">
      <c r="B39" s="52" t="s">
        <v>205</v>
      </c>
    </row>
  </sheetData>
  <mergeCells count="31">
    <mergeCell ref="A35:B35"/>
    <mergeCell ref="A1:AD1"/>
    <mergeCell ref="AB4:AB5"/>
    <mergeCell ref="AC4:AC5"/>
    <mergeCell ref="AD4:AD5"/>
    <mergeCell ref="A32:B32"/>
    <mergeCell ref="A33:B33"/>
    <mergeCell ref="A34:B34"/>
    <mergeCell ref="W4:X4"/>
    <mergeCell ref="Y4:Z4"/>
    <mergeCell ref="B3:B5"/>
    <mergeCell ref="A3:A5"/>
    <mergeCell ref="AA3:AB3"/>
    <mergeCell ref="AC3:AD3"/>
    <mergeCell ref="AA4:AA5"/>
    <mergeCell ref="S3:V3"/>
    <mergeCell ref="W3:Z3"/>
    <mergeCell ref="G4:H4"/>
    <mergeCell ref="I4:J4"/>
    <mergeCell ref="K4:L4"/>
    <mergeCell ref="M4:N4"/>
    <mergeCell ref="O4:P4"/>
    <mergeCell ref="Q4:R4"/>
    <mergeCell ref="S4:T4"/>
    <mergeCell ref="U4:V4"/>
    <mergeCell ref="O3:R3"/>
    <mergeCell ref="C3:F3"/>
    <mergeCell ref="C4:D4"/>
    <mergeCell ref="E4:F4"/>
    <mergeCell ref="G3:J3"/>
    <mergeCell ref="K3:N3"/>
  </mergeCells>
  <printOptions horizontalCentered="1"/>
  <pageMargins left="0" right="0" top="0.59055118110236227" bottom="0" header="0" footer="0"/>
  <pageSetup paperSize="9" scale="7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AS39"/>
  <sheetViews>
    <sheetView view="pageBreakPreview" topLeftCell="A13" zoomScale="90" zoomScaleSheetLayoutView="90" workbookViewId="0">
      <selection activeCell="F48" sqref="F48"/>
    </sheetView>
  </sheetViews>
  <sheetFormatPr defaultRowHeight="15" outlineLevelCol="1"/>
  <cols>
    <col min="1" max="1" width="5.42578125" customWidth="1"/>
    <col min="2" max="2" width="24" customWidth="1"/>
    <col min="3" max="26" width="5.7109375" customWidth="1"/>
    <col min="27" max="30" width="6.7109375" customWidth="1"/>
    <col min="31" max="31" width="5.28515625" hidden="1" customWidth="1" outlineLevel="1"/>
    <col min="32" max="32" width="3" hidden="1" customWidth="1" outlineLevel="1"/>
    <col min="33" max="36" width="3.28515625" hidden="1" customWidth="1" outlineLevel="1"/>
    <col min="37" max="37" width="2.7109375" hidden="1" customWidth="1" outlineLevel="1"/>
    <col min="38" max="38" width="4.140625" hidden="1" customWidth="1" outlineLevel="1"/>
    <col min="39" max="39" width="3.42578125" hidden="1" customWidth="1" outlineLevel="1"/>
    <col min="40" max="40" width="3" hidden="1" customWidth="1" outlineLevel="1"/>
    <col min="41" max="41" width="2.5703125" hidden="1" customWidth="1" outlineLevel="1"/>
    <col min="42" max="42" width="2.85546875" hidden="1" customWidth="1" outlineLevel="1"/>
    <col min="43" max="43" width="3.140625" hidden="1" customWidth="1" outlineLevel="1"/>
    <col min="44" max="44" width="3.42578125" hidden="1" customWidth="1" outlineLevel="1"/>
    <col min="45" max="45" width="9.140625" collapsed="1"/>
  </cols>
  <sheetData>
    <row r="1" spans="1:44" ht="18.75">
      <c r="A1" s="112" t="s">
        <v>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</row>
    <row r="2" spans="1:44" ht="19.5" thickBot="1">
      <c r="A2" s="1"/>
      <c r="K2" s="6" t="s">
        <v>70</v>
      </c>
      <c r="L2" s="5" t="s">
        <v>17</v>
      </c>
    </row>
    <row r="3" spans="1:44">
      <c r="A3" s="113" t="s">
        <v>1</v>
      </c>
      <c r="B3" s="115" t="s">
        <v>2</v>
      </c>
      <c r="C3" s="117" t="s">
        <v>3</v>
      </c>
      <c r="D3" s="118"/>
      <c r="E3" s="118"/>
      <c r="F3" s="119"/>
      <c r="G3" s="117" t="s">
        <v>7</v>
      </c>
      <c r="H3" s="118"/>
      <c r="I3" s="118"/>
      <c r="J3" s="119"/>
      <c r="K3" s="117" t="s">
        <v>8</v>
      </c>
      <c r="L3" s="118"/>
      <c r="M3" s="118"/>
      <c r="N3" s="119"/>
      <c r="O3" s="117" t="s">
        <v>9</v>
      </c>
      <c r="P3" s="118"/>
      <c r="Q3" s="118"/>
      <c r="R3" s="119"/>
      <c r="S3" s="117" t="s">
        <v>10</v>
      </c>
      <c r="T3" s="118"/>
      <c r="U3" s="118"/>
      <c r="V3" s="119"/>
      <c r="W3" s="120" t="s">
        <v>11</v>
      </c>
      <c r="X3" s="118"/>
      <c r="Y3" s="118"/>
      <c r="Z3" s="121"/>
      <c r="AA3" s="117" t="s">
        <v>6</v>
      </c>
      <c r="AB3" s="119"/>
      <c r="AC3" s="117" t="s">
        <v>15</v>
      </c>
      <c r="AD3" s="119"/>
    </row>
    <row r="4" spans="1:44" ht="15" customHeight="1">
      <c r="A4" s="114"/>
      <c r="B4" s="116"/>
      <c r="C4" s="108" t="s">
        <v>4</v>
      </c>
      <c r="D4" s="106"/>
      <c r="E4" s="106" t="s">
        <v>69</v>
      </c>
      <c r="F4" s="107"/>
      <c r="G4" s="108" t="s">
        <v>4</v>
      </c>
      <c r="H4" s="106"/>
      <c r="I4" s="106" t="s">
        <v>69</v>
      </c>
      <c r="J4" s="107"/>
      <c r="K4" s="108" t="s">
        <v>4</v>
      </c>
      <c r="L4" s="106"/>
      <c r="M4" s="106" t="s">
        <v>69</v>
      </c>
      <c r="N4" s="107"/>
      <c r="O4" s="108" t="s">
        <v>4</v>
      </c>
      <c r="P4" s="106"/>
      <c r="Q4" s="106" t="s">
        <v>69</v>
      </c>
      <c r="R4" s="107"/>
      <c r="S4" s="108" t="s">
        <v>4</v>
      </c>
      <c r="T4" s="106"/>
      <c r="U4" s="106" t="s">
        <v>69</v>
      </c>
      <c r="V4" s="107"/>
      <c r="W4" s="110" t="s">
        <v>4</v>
      </c>
      <c r="X4" s="106"/>
      <c r="Y4" s="106" t="s">
        <v>69</v>
      </c>
      <c r="Z4" s="107"/>
      <c r="AA4" s="111" t="s">
        <v>4</v>
      </c>
      <c r="AB4" s="109" t="s">
        <v>69</v>
      </c>
      <c r="AC4" s="111" t="s">
        <v>4</v>
      </c>
      <c r="AD4" s="109" t="s">
        <v>69</v>
      </c>
    </row>
    <row r="5" spans="1:44">
      <c r="A5" s="114"/>
      <c r="B5" s="116"/>
      <c r="C5" s="11" t="s">
        <v>5</v>
      </c>
      <c r="D5" s="2" t="s">
        <v>42</v>
      </c>
      <c r="E5" s="2" t="s">
        <v>5</v>
      </c>
      <c r="F5" s="23" t="s">
        <v>42</v>
      </c>
      <c r="G5" s="11" t="s">
        <v>5</v>
      </c>
      <c r="H5" s="2" t="s">
        <v>42</v>
      </c>
      <c r="I5" s="2" t="s">
        <v>5</v>
      </c>
      <c r="J5" s="23" t="s">
        <v>42</v>
      </c>
      <c r="K5" s="11" t="s">
        <v>5</v>
      </c>
      <c r="L5" s="2" t="s">
        <v>42</v>
      </c>
      <c r="M5" s="2" t="s">
        <v>5</v>
      </c>
      <c r="N5" s="23" t="s">
        <v>42</v>
      </c>
      <c r="O5" s="11" t="s">
        <v>5</v>
      </c>
      <c r="P5" s="2" t="s">
        <v>42</v>
      </c>
      <c r="Q5" s="2" t="s">
        <v>5</v>
      </c>
      <c r="R5" s="23" t="s">
        <v>42</v>
      </c>
      <c r="S5" s="11" t="s">
        <v>5</v>
      </c>
      <c r="T5" s="2" t="s">
        <v>42</v>
      </c>
      <c r="U5" s="2" t="s">
        <v>5</v>
      </c>
      <c r="V5" s="23" t="s">
        <v>42</v>
      </c>
      <c r="W5" s="18" t="s">
        <v>5</v>
      </c>
      <c r="X5" s="2" t="s">
        <v>42</v>
      </c>
      <c r="Y5" s="2" t="s">
        <v>5</v>
      </c>
      <c r="Z5" s="2" t="s">
        <v>42</v>
      </c>
      <c r="AA5" s="111"/>
      <c r="AB5" s="109"/>
      <c r="AC5" s="111"/>
      <c r="AD5" s="109"/>
    </row>
    <row r="6" spans="1:44" ht="7.5" customHeight="1">
      <c r="A6" s="9"/>
      <c r="B6" s="13"/>
      <c r="C6" s="9"/>
      <c r="D6" s="4"/>
      <c r="E6" s="4"/>
      <c r="F6" s="10"/>
      <c r="G6" s="9"/>
      <c r="H6" s="4"/>
      <c r="I6" s="4"/>
      <c r="J6" s="10"/>
      <c r="K6" s="9"/>
      <c r="L6" s="4"/>
      <c r="M6" s="4"/>
      <c r="N6" s="10"/>
      <c r="O6" s="9"/>
      <c r="P6" s="4"/>
      <c r="Q6" s="4"/>
      <c r="R6" s="10"/>
      <c r="S6" s="9"/>
      <c r="T6" s="4"/>
      <c r="U6" s="4"/>
      <c r="V6" s="10"/>
      <c r="W6" s="19"/>
      <c r="X6" s="4"/>
      <c r="Y6" s="4"/>
      <c r="Z6" s="13"/>
      <c r="AA6" s="9"/>
      <c r="AB6" s="10"/>
      <c r="AC6" s="9"/>
      <c r="AD6" s="10"/>
    </row>
    <row r="7" spans="1:44">
      <c r="A7" s="11">
        <v>1</v>
      </c>
      <c r="B7" s="14" t="s">
        <v>71</v>
      </c>
      <c r="C7" s="24">
        <v>7</v>
      </c>
      <c r="D7" s="26">
        <v>4</v>
      </c>
      <c r="E7" s="44">
        <v>10</v>
      </c>
      <c r="F7" s="27">
        <v>5</v>
      </c>
      <c r="G7" s="35"/>
      <c r="H7" s="36">
        <v>0</v>
      </c>
      <c r="I7" s="37">
        <v>4.2</v>
      </c>
      <c r="J7" s="27">
        <v>5</v>
      </c>
      <c r="K7" s="16"/>
      <c r="L7" s="26">
        <v>0</v>
      </c>
      <c r="M7" s="3">
        <v>7.4</v>
      </c>
      <c r="N7" s="27">
        <v>5</v>
      </c>
      <c r="O7" s="16">
        <v>212</v>
      </c>
      <c r="P7" s="26">
        <v>4</v>
      </c>
      <c r="Q7" s="3">
        <v>238</v>
      </c>
      <c r="R7" s="27">
        <v>5</v>
      </c>
      <c r="S7" s="16">
        <v>21</v>
      </c>
      <c r="T7" s="26">
        <v>5</v>
      </c>
      <c r="U7" s="3">
        <v>25</v>
      </c>
      <c r="V7" s="27">
        <v>5</v>
      </c>
      <c r="W7" s="20"/>
      <c r="X7" s="26">
        <v>0</v>
      </c>
      <c r="Y7" s="3">
        <v>1500</v>
      </c>
      <c r="Z7" s="38">
        <v>5</v>
      </c>
      <c r="AA7" s="39">
        <f>(D7+H7+L7+P7+T7+X7)/(AE7+0.0000000000000000001)</f>
        <v>4.333333333333333</v>
      </c>
      <c r="AB7" s="40">
        <f>(F7+J7+N7+R7+V7+Z7)/(AL7+0.000000000000001)</f>
        <v>4.9999999999999991</v>
      </c>
      <c r="AC7" s="57" t="str">
        <f>IF(AA7&lt;2," ",IF(AA7&lt;3,"низ",IF(AA7&lt;4,"н/ср",IF(AA7&lt;4.5,"сред",IF(AA7&lt;5,"в/ср","выс")))))</f>
        <v>сред</v>
      </c>
      <c r="AD7" s="53" t="str">
        <f>IF(AB7&lt;2," ",IF(AB7&lt;3,"низ",IF(AB7&lt;4,"н/ср",IF(AB7&lt;4.5,"сред",IF(AB7&lt;5,"в/ср","выс")))))</f>
        <v>выс</v>
      </c>
      <c r="AE7" s="41">
        <f>SUM(AF7:AK7)</f>
        <v>3</v>
      </c>
      <c r="AF7" s="41">
        <f>IF(D7&gt;0,1,0)</f>
        <v>1</v>
      </c>
      <c r="AG7" s="41">
        <f>IF(H7&gt;0,1,0)</f>
        <v>0</v>
      </c>
      <c r="AH7" s="41">
        <f>IF(L7&gt;0,1,0)</f>
        <v>0</v>
      </c>
      <c r="AI7" s="41">
        <f>IF(P7&gt;0,1,0)</f>
        <v>1</v>
      </c>
      <c r="AJ7" s="41">
        <f>IF(T7&gt;0,1,0)</f>
        <v>1</v>
      </c>
      <c r="AK7" s="41">
        <f>IF(X7&gt;0,1,0)</f>
        <v>0</v>
      </c>
      <c r="AL7" s="41">
        <f>SUM(AM7:AR7)</f>
        <v>6</v>
      </c>
      <c r="AM7" s="41">
        <f>IF(F7&gt;0,1,0)</f>
        <v>1</v>
      </c>
      <c r="AN7" s="41">
        <f>IF(J7&gt;0,1,0)</f>
        <v>1</v>
      </c>
      <c r="AO7" s="41">
        <f>IF(N7&gt;0,1,0)</f>
        <v>1</v>
      </c>
      <c r="AP7" s="41">
        <f>IF(R7&gt;0,1,0)</f>
        <v>1</v>
      </c>
      <c r="AQ7" s="41">
        <f>IF(V7&gt;0,1,0)</f>
        <v>1</v>
      </c>
      <c r="AR7" s="41">
        <f>IF(Z7&gt;0,1,0)</f>
        <v>1</v>
      </c>
    </row>
    <row r="8" spans="1:44">
      <c r="A8" s="11">
        <v>2</v>
      </c>
      <c r="B8" s="14" t="s">
        <v>72</v>
      </c>
      <c r="C8" s="24">
        <v>12</v>
      </c>
      <c r="D8" s="26">
        <v>5</v>
      </c>
      <c r="E8" s="44">
        <v>13</v>
      </c>
      <c r="F8" s="27">
        <v>5</v>
      </c>
      <c r="G8" s="35">
        <v>4.7</v>
      </c>
      <c r="H8" s="36">
        <v>4</v>
      </c>
      <c r="I8" s="37">
        <v>4.2</v>
      </c>
      <c r="J8" s="27">
        <v>5</v>
      </c>
      <c r="K8" s="16">
        <v>7.7</v>
      </c>
      <c r="L8" s="26">
        <v>5</v>
      </c>
      <c r="M8" s="3">
        <v>7.3</v>
      </c>
      <c r="N8" s="27">
        <v>5</v>
      </c>
      <c r="O8" s="16">
        <v>215</v>
      </c>
      <c r="P8" s="26">
        <v>4</v>
      </c>
      <c r="Q8" s="3">
        <v>224</v>
      </c>
      <c r="R8" s="27">
        <v>5</v>
      </c>
      <c r="S8" s="16">
        <v>10</v>
      </c>
      <c r="T8" s="26">
        <v>4</v>
      </c>
      <c r="U8" s="3">
        <v>14</v>
      </c>
      <c r="V8" s="27">
        <v>5</v>
      </c>
      <c r="W8" s="20">
        <v>1350</v>
      </c>
      <c r="X8" s="26">
        <v>4</v>
      </c>
      <c r="Y8" s="3">
        <v>1500</v>
      </c>
      <c r="Z8" s="38">
        <v>5</v>
      </c>
      <c r="AA8" s="39">
        <f t="shared" ref="AA8:AA27" si="0">(D8+H8+L8+P8+T8+X8)/(AE8+0.0000000000000000001)</f>
        <v>4.333333333333333</v>
      </c>
      <c r="AB8" s="40">
        <f t="shared" ref="AB8:AB27" si="1">(F8+J8+N8+R8+V8+Z8)/(AL8+0.000000000000001)</f>
        <v>4.9999999999999991</v>
      </c>
      <c r="AC8" s="57" t="str">
        <f t="shared" ref="AC8:AD31" si="2">IF(AA8&lt;2," ",IF(AA8&lt;3,"низ",IF(AA8&lt;4,"н/ср",IF(AA8&lt;4.5,"сред",IF(AA8&lt;5,"в/ср","выс")))))</f>
        <v>сред</v>
      </c>
      <c r="AD8" s="53" t="str">
        <f t="shared" si="2"/>
        <v>выс</v>
      </c>
      <c r="AE8" s="41">
        <f t="shared" ref="AE8:AE30" si="3">SUM(AF8:AK8)</f>
        <v>6</v>
      </c>
      <c r="AF8" s="41">
        <f t="shared" ref="AF8:AF30" si="4">IF(D8&gt;0,1,0)</f>
        <v>1</v>
      </c>
      <c r="AG8" s="41">
        <f t="shared" ref="AG8:AG30" si="5">IF(H8&gt;0,1,0)</f>
        <v>1</v>
      </c>
      <c r="AH8" s="41">
        <f t="shared" ref="AH8:AH30" si="6">IF(L8&gt;0,1,0)</f>
        <v>1</v>
      </c>
      <c r="AI8" s="41">
        <f t="shared" ref="AI8:AI30" si="7">IF(P8&gt;0,1,0)</f>
        <v>1</v>
      </c>
      <c r="AJ8" s="41">
        <f t="shared" ref="AJ8:AJ30" si="8">IF(T8&gt;0,1,0)</f>
        <v>1</v>
      </c>
      <c r="AK8" s="41">
        <f t="shared" ref="AK8:AK30" si="9">IF(X8&gt;0,1,0)</f>
        <v>1</v>
      </c>
      <c r="AL8" s="41">
        <f t="shared" ref="AL8:AL30" si="10">SUM(AM8:AR8)</f>
        <v>6</v>
      </c>
      <c r="AM8" s="41">
        <f t="shared" ref="AM8:AM30" si="11">IF(F8&gt;0,1,0)</f>
        <v>1</v>
      </c>
      <c r="AN8" s="41">
        <f t="shared" ref="AN8:AN30" si="12">IF(J8&gt;0,1,0)</f>
        <v>1</v>
      </c>
      <c r="AO8" s="41">
        <f t="shared" ref="AO8:AO30" si="13">IF(N8&gt;0,1,0)</f>
        <v>1</v>
      </c>
      <c r="AP8" s="41">
        <f t="shared" ref="AP8:AP30" si="14">IF(R8&gt;0,1,0)</f>
        <v>1</v>
      </c>
      <c r="AQ8" s="41">
        <f t="shared" ref="AQ8:AQ30" si="15">IF(V8&gt;0,1,0)</f>
        <v>1</v>
      </c>
      <c r="AR8" s="41">
        <f t="shared" ref="AR8:AR30" si="16">IF(Z8&gt;0,1,0)</f>
        <v>1</v>
      </c>
    </row>
    <row r="9" spans="1:44">
      <c r="A9" s="11">
        <v>3</v>
      </c>
      <c r="B9" s="14" t="s">
        <v>73</v>
      </c>
      <c r="C9" s="24">
        <v>14</v>
      </c>
      <c r="D9" s="26">
        <v>4</v>
      </c>
      <c r="E9" s="44">
        <v>16</v>
      </c>
      <c r="F9" s="27">
        <v>5</v>
      </c>
      <c r="G9" s="35">
        <v>5.4</v>
      </c>
      <c r="H9" s="36">
        <v>4</v>
      </c>
      <c r="I9" s="37">
        <v>4.8600000000000003</v>
      </c>
      <c r="J9" s="27">
        <v>5</v>
      </c>
      <c r="K9" s="16">
        <v>8.5</v>
      </c>
      <c r="L9" s="26">
        <v>5</v>
      </c>
      <c r="M9" s="3">
        <v>8.4</v>
      </c>
      <c r="N9" s="27">
        <v>5</v>
      </c>
      <c r="O9" s="16">
        <v>155</v>
      </c>
      <c r="P9" s="26">
        <v>3</v>
      </c>
      <c r="Q9" s="3">
        <v>176</v>
      </c>
      <c r="R9" s="27">
        <v>4</v>
      </c>
      <c r="S9" s="16">
        <v>20</v>
      </c>
      <c r="T9" s="26">
        <v>5</v>
      </c>
      <c r="U9" s="3">
        <v>20</v>
      </c>
      <c r="V9" s="27">
        <v>5</v>
      </c>
      <c r="W9" s="20">
        <v>1100</v>
      </c>
      <c r="X9" s="26">
        <v>4</v>
      </c>
      <c r="Y9" s="3">
        <v>1050</v>
      </c>
      <c r="Z9" s="38">
        <v>4</v>
      </c>
      <c r="AA9" s="39">
        <f t="shared" si="0"/>
        <v>4.166666666666667</v>
      </c>
      <c r="AB9" s="40">
        <f t="shared" si="1"/>
        <v>4.6666666666666661</v>
      </c>
      <c r="AC9" s="57" t="str">
        <f t="shared" si="2"/>
        <v>сред</v>
      </c>
      <c r="AD9" s="53" t="str">
        <f t="shared" si="2"/>
        <v>в/ср</v>
      </c>
      <c r="AE9" s="41">
        <f t="shared" si="3"/>
        <v>6</v>
      </c>
      <c r="AF9" s="41">
        <f t="shared" si="4"/>
        <v>1</v>
      </c>
      <c r="AG9" s="41">
        <f t="shared" si="5"/>
        <v>1</v>
      </c>
      <c r="AH9" s="41">
        <f t="shared" si="6"/>
        <v>1</v>
      </c>
      <c r="AI9" s="41">
        <f t="shared" si="7"/>
        <v>1</v>
      </c>
      <c r="AJ9" s="41">
        <f t="shared" si="8"/>
        <v>1</v>
      </c>
      <c r="AK9" s="41">
        <f t="shared" si="9"/>
        <v>1</v>
      </c>
      <c r="AL9" s="41">
        <f t="shared" si="10"/>
        <v>6</v>
      </c>
      <c r="AM9" s="41">
        <f t="shared" si="11"/>
        <v>1</v>
      </c>
      <c r="AN9" s="41">
        <f t="shared" si="12"/>
        <v>1</v>
      </c>
      <c r="AO9" s="41">
        <f t="shared" si="13"/>
        <v>1</v>
      </c>
      <c r="AP9" s="41">
        <f t="shared" si="14"/>
        <v>1</v>
      </c>
      <c r="AQ9" s="41">
        <f t="shared" si="15"/>
        <v>1</v>
      </c>
      <c r="AR9" s="41">
        <f t="shared" si="16"/>
        <v>1</v>
      </c>
    </row>
    <row r="10" spans="1:44">
      <c r="A10" s="11">
        <v>4</v>
      </c>
      <c r="B10" s="14" t="s">
        <v>74</v>
      </c>
      <c r="C10" s="24">
        <v>4</v>
      </c>
      <c r="D10" s="26">
        <v>3</v>
      </c>
      <c r="E10" s="44">
        <v>12</v>
      </c>
      <c r="F10" s="27">
        <v>5</v>
      </c>
      <c r="G10" s="35">
        <v>5.2</v>
      </c>
      <c r="H10" s="36">
        <v>4</v>
      </c>
      <c r="I10" s="37">
        <v>4.5</v>
      </c>
      <c r="J10" s="27">
        <v>5</v>
      </c>
      <c r="K10" s="16">
        <v>8.4</v>
      </c>
      <c r="L10" s="26">
        <v>4</v>
      </c>
      <c r="M10" s="3">
        <v>7.7</v>
      </c>
      <c r="N10" s="27">
        <v>5</v>
      </c>
      <c r="O10" s="16">
        <v>185</v>
      </c>
      <c r="P10" s="26">
        <v>3</v>
      </c>
      <c r="Q10" s="3">
        <v>212</v>
      </c>
      <c r="R10" s="27">
        <v>4</v>
      </c>
      <c r="S10" s="16">
        <v>12</v>
      </c>
      <c r="T10" s="26">
        <v>5</v>
      </c>
      <c r="U10" s="3">
        <v>8</v>
      </c>
      <c r="V10" s="27">
        <v>4</v>
      </c>
      <c r="W10" s="20">
        <v>1300</v>
      </c>
      <c r="X10" s="26">
        <v>4</v>
      </c>
      <c r="Y10" s="3">
        <v>1500</v>
      </c>
      <c r="Z10" s="38">
        <v>5</v>
      </c>
      <c r="AA10" s="39">
        <f t="shared" si="0"/>
        <v>3.8333333333333335</v>
      </c>
      <c r="AB10" s="40">
        <f t="shared" si="1"/>
        <v>4.6666666666666661</v>
      </c>
      <c r="AC10" s="57" t="str">
        <f t="shared" si="2"/>
        <v>н/ср</v>
      </c>
      <c r="AD10" s="53" t="str">
        <f t="shared" si="2"/>
        <v>в/ср</v>
      </c>
      <c r="AE10" s="41">
        <f t="shared" si="3"/>
        <v>6</v>
      </c>
      <c r="AF10" s="41">
        <f t="shared" si="4"/>
        <v>1</v>
      </c>
      <c r="AG10" s="41">
        <f t="shared" si="5"/>
        <v>1</v>
      </c>
      <c r="AH10" s="41">
        <f t="shared" si="6"/>
        <v>1</v>
      </c>
      <c r="AI10" s="41">
        <f t="shared" si="7"/>
        <v>1</v>
      </c>
      <c r="AJ10" s="41">
        <f t="shared" si="8"/>
        <v>1</v>
      </c>
      <c r="AK10" s="41">
        <f t="shared" si="9"/>
        <v>1</v>
      </c>
      <c r="AL10" s="41">
        <f t="shared" si="10"/>
        <v>6</v>
      </c>
      <c r="AM10" s="41">
        <f t="shared" si="11"/>
        <v>1</v>
      </c>
      <c r="AN10" s="41">
        <f t="shared" si="12"/>
        <v>1</v>
      </c>
      <c r="AO10" s="41">
        <f t="shared" si="13"/>
        <v>1</v>
      </c>
      <c r="AP10" s="41">
        <f t="shared" si="14"/>
        <v>1</v>
      </c>
      <c r="AQ10" s="41">
        <f t="shared" si="15"/>
        <v>1</v>
      </c>
      <c r="AR10" s="41">
        <f t="shared" si="16"/>
        <v>1</v>
      </c>
    </row>
    <row r="11" spans="1:44">
      <c r="A11" s="11">
        <v>5</v>
      </c>
      <c r="B11" s="14" t="s">
        <v>75</v>
      </c>
      <c r="C11" s="24">
        <v>12</v>
      </c>
      <c r="D11" s="26">
        <v>5</v>
      </c>
      <c r="E11" s="44">
        <v>10</v>
      </c>
      <c r="F11" s="27">
        <v>5</v>
      </c>
      <c r="G11" s="35">
        <v>4.5</v>
      </c>
      <c r="H11" s="36">
        <v>5</v>
      </c>
      <c r="I11" s="37">
        <v>4.38</v>
      </c>
      <c r="J11" s="27">
        <v>5</v>
      </c>
      <c r="K11" s="16">
        <v>7.8</v>
      </c>
      <c r="L11" s="26">
        <v>4</v>
      </c>
      <c r="M11" s="3"/>
      <c r="N11" s="27">
        <v>0</v>
      </c>
      <c r="O11" s="16">
        <v>227</v>
      </c>
      <c r="P11" s="26">
        <v>5</v>
      </c>
      <c r="Q11" s="3"/>
      <c r="R11" s="27">
        <v>0</v>
      </c>
      <c r="S11" s="16">
        <v>9</v>
      </c>
      <c r="T11" s="26">
        <v>4</v>
      </c>
      <c r="U11" s="3">
        <v>7</v>
      </c>
      <c r="V11" s="27">
        <v>3</v>
      </c>
      <c r="W11" s="20">
        <v>1500</v>
      </c>
      <c r="X11" s="26">
        <v>5</v>
      </c>
      <c r="Y11" s="3">
        <v>1500</v>
      </c>
      <c r="Z11" s="38">
        <v>5</v>
      </c>
      <c r="AA11" s="39">
        <f t="shared" si="0"/>
        <v>4.666666666666667</v>
      </c>
      <c r="AB11" s="40">
        <f t="shared" si="1"/>
        <v>4.4999999999999991</v>
      </c>
      <c r="AC11" s="57" t="str">
        <f t="shared" si="2"/>
        <v>в/ср</v>
      </c>
      <c r="AD11" s="53" t="str">
        <f t="shared" si="2"/>
        <v>в/ср</v>
      </c>
      <c r="AE11" s="41">
        <f t="shared" si="3"/>
        <v>6</v>
      </c>
      <c r="AF11" s="41">
        <f t="shared" si="4"/>
        <v>1</v>
      </c>
      <c r="AG11" s="41">
        <f t="shared" si="5"/>
        <v>1</v>
      </c>
      <c r="AH11" s="41">
        <f t="shared" si="6"/>
        <v>1</v>
      </c>
      <c r="AI11" s="41">
        <f t="shared" si="7"/>
        <v>1</v>
      </c>
      <c r="AJ11" s="41">
        <f t="shared" si="8"/>
        <v>1</v>
      </c>
      <c r="AK11" s="41">
        <f t="shared" si="9"/>
        <v>1</v>
      </c>
      <c r="AL11" s="41">
        <f t="shared" si="10"/>
        <v>4</v>
      </c>
      <c r="AM11" s="41">
        <f t="shared" si="11"/>
        <v>1</v>
      </c>
      <c r="AN11" s="41">
        <f t="shared" si="12"/>
        <v>1</v>
      </c>
      <c r="AO11" s="41">
        <f t="shared" si="13"/>
        <v>0</v>
      </c>
      <c r="AP11" s="41">
        <f t="shared" si="14"/>
        <v>0</v>
      </c>
      <c r="AQ11" s="41">
        <f t="shared" si="15"/>
        <v>1</v>
      </c>
      <c r="AR11" s="41">
        <f t="shared" si="16"/>
        <v>1</v>
      </c>
    </row>
    <row r="12" spans="1:44">
      <c r="A12" s="11">
        <v>6</v>
      </c>
      <c r="B12" s="14" t="s">
        <v>76</v>
      </c>
      <c r="C12" s="24">
        <v>10</v>
      </c>
      <c r="D12" s="26">
        <v>5</v>
      </c>
      <c r="E12" s="44">
        <v>11</v>
      </c>
      <c r="F12" s="27">
        <v>5</v>
      </c>
      <c r="G12" s="35">
        <v>5.0999999999999996</v>
      </c>
      <c r="H12" s="36">
        <v>4</v>
      </c>
      <c r="I12" s="37">
        <v>4.5</v>
      </c>
      <c r="J12" s="27">
        <v>5</v>
      </c>
      <c r="K12" s="16">
        <v>8.5</v>
      </c>
      <c r="L12" s="26">
        <v>3</v>
      </c>
      <c r="M12" s="3">
        <v>8.1</v>
      </c>
      <c r="N12" s="27">
        <v>4</v>
      </c>
      <c r="O12" s="16">
        <v>185</v>
      </c>
      <c r="P12" s="26">
        <v>3</v>
      </c>
      <c r="Q12" s="3">
        <v>203</v>
      </c>
      <c r="R12" s="27">
        <v>4</v>
      </c>
      <c r="S12" s="16">
        <v>7</v>
      </c>
      <c r="T12" s="26">
        <v>3</v>
      </c>
      <c r="U12" s="3">
        <v>9</v>
      </c>
      <c r="V12" s="27">
        <v>4</v>
      </c>
      <c r="W12" s="20">
        <v>1100</v>
      </c>
      <c r="X12" s="26">
        <v>3</v>
      </c>
      <c r="Y12" s="3">
        <v>1300</v>
      </c>
      <c r="Z12" s="38">
        <v>4</v>
      </c>
      <c r="AA12" s="39">
        <f t="shared" si="0"/>
        <v>3.5</v>
      </c>
      <c r="AB12" s="40">
        <f t="shared" si="1"/>
        <v>4.333333333333333</v>
      </c>
      <c r="AC12" s="57" t="str">
        <f t="shared" si="2"/>
        <v>н/ср</v>
      </c>
      <c r="AD12" s="53" t="str">
        <f t="shared" si="2"/>
        <v>сред</v>
      </c>
      <c r="AE12" s="41">
        <f t="shared" si="3"/>
        <v>6</v>
      </c>
      <c r="AF12" s="41">
        <f t="shared" si="4"/>
        <v>1</v>
      </c>
      <c r="AG12" s="41">
        <f t="shared" si="5"/>
        <v>1</v>
      </c>
      <c r="AH12" s="41">
        <f t="shared" si="6"/>
        <v>1</v>
      </c>
      <c r="AI12" s="41">
        <f t="shared" si="7"/>
        <v>1</v>
      </c>
      <c r="AJ12" s="41">
        <f t="shared" si="8"/>
        <v>1</v>
      </c>
      <c r="AK12" s="41">
        <f t="shared" si="9"/>
        <v>1</v>
      </c>
      <c r="AL12" s="41">
        <f t="shared" si="10"/>
        <v>6</v>
      </c>
      <c r="AM12" s="41">
        <f t="shared" si="11"/>
        <v>1</v>
      </c>
      <c r="AN12" s="41">
        <f t="shared" si="12"/>
        <v>1</v>
      </c>
      <c r="AO12" s="41">
        <f t="shared" si="13"/>
        <v>1</v>
      </c>
      <c r="AP12" s="41">
        <f t="shared" si="14"/>
        <v>1</v>
      </c>
      <c r="AQ12" s="41">
        <f t="shared" si="15"/>
        <v>1</v>
      </c>
      <c r="AR12" s="41">
        <f t="shared" si="16"/>
        <v>1</v>
      </c>
    </row>
    <row r="13" spans="1:44">
      <c r="A13" s="11">
        <v>7</v>
      </c>
      <c r="B13" s="14" t="s">
        <v>77</v>
      </c>
      <c r="C13" s="24">
        <v>5</v>
      </c>
      <c r="D13" s="26">
        <v>3</v>
      </c>
      <c r="E13" s="44">
        <v>6</v>
      </c>
      <c r="F13" s="27">
        <v>3</v>
      </c>
      <c r="G13" s="35">
        <v>5.5</v>
      </c>
      <c r="H13" s="36">
        <v>4</v>
      </c>
      <c r="I13" s="37">
        <v>5.5</v>
      </c>
      <c r="J13" s="27">
        <v>4</v>
      </c>
      <c r="K13" s="16">
        <v>9.1999999999999993</v>
      </c>
      <c r="L13" s="26">
        <v>4</v>
      </c>
      <c r="M13" s="3">
        <v>9</v>
      </c>
      <c r="N13" s="27">
        <v>4</v>
      </c>
      <c r="O13" s="16">
        <v>135</v>
      </c>
      <c r="P13" s="26">
        <v>2</v>
      </c>
      <c r="Q13" s="3">
        <v>146</v>
      </c>
      <c r="R13" s="27">
        <v>2</v>
      </c>
      <c r="S13" s="16">
        <v>22</v>
      </c>
      <c r="T13" s="26">
        <v>5</v>
      </c>
      <c r="U13" s="3">
        <v>21</v>
      </c>
      <c r="V13" s="27">
        <v>5</v>
      </c>
      <c r="W13" s="20">
        <v>1100</v>
      </c>
      <c r="X13" s="26">
        <v>4</v>
      </c>
      <c r="Y13" s="3">
        <v>1150</v>
      </c>
      <c r="Z13" s="38">
        <v>4</v>
      </c>
      <c r="AA13" s="39">
        <f t="shared" si="0"/>
        <v>3.6666666666666665</v>
      </c>
      <c r="AB13" s="40">
        <f t="shared" si="1"/>
        <v>3.6666666666666661</v>
      </c>
      <c r="AC13" s="57" t="str">
        <f t="shared" si="2"/>
        <v>н/ср</v>
      </c>
      <c r="AD13" s="53" t="str">
        <f t="shared" si="2"/>
        <v>н/ср</v>
      </c>
      <c r="AE13" s="41">
        <f t="shared" si="3"/>
        <v>6</v>
      </c>
      <c r="AF13" s="41">
        <f t="shared" si="4"/>
        <v>1</v>
      </c>
      <c r="AG13" s="41">
        <f t="shared" si="5"/>
        <v>1</v>
      </c>
      <c r="AH13" s="41">
        <f t="shared" si="6"/>
        <v>1</v>
      </c>
      <c r="AI13" s="41">
        <f t="shared" si="7"/>
        <v>1</v>
      </c>
      <c r="AJ13" s="41">
        <f t="shared" si="8"/>
        <v>1</v>
      </c>
      <c r="AK13" s="41">
        <f t="shared" si="9"/>
        <v>1</v>
      </c>
      <c r="AL13" s="41">
        <f t="shared" si="10"/>
        <v>6</v>
      </c>
      <c r="AM13" s="41">
        <f t="shared" si="11"/>
        <v>1</v>
      </c>
      <c r="AN13" s="41">
        <f t="shared" si="12"/>
        <v>1</v>
      </c>
      <c r="AO13" s="41">
        <f t="shared" si="13"/>
        <v>1</v>
      </c>
      <c r="AP13" s="41">
        <f t="shared" si="14"/>
        <v>1</v>
      </c>
      <c r="AQ13" s="41">
        <f t="shared" si="15"/>
        <v>1</v>
      </c>
      <c r="AR13" s="41">
        <f t="shared" si="16"/>
        <v>1</v>
      </c>
    </row>
    <row r="14" spans="1:44">
      <c r="A14" s="11">
        <v>8</v>
      </c>
      <c r="B14" s="14" t="s">
        <v>78</v>
      </c>
      <c r="C14" s="24">
        <v>5</v>
      </c>
      <c r="D14" s="26">
        <v>3</v>
      </c>
      <c r="E14" s="44">
        <v>6</v>
      </c>
      <c r="F14" s="27">
        <v>3</v>
      </c>
      <c r="G14" s="35">
        <v>5.3</v>
      </c>
      <c r="H14" s="36">
        <v>4</v>
      </c>
      <c r="I14" s="37">
        <v>4.87</v>
      </c>
      <c r="J14" s="27">
        <v>5</v>
      </c>
      <c r="K14" s="16">
        <v>8.5</v>
      </c>
      <c r="L14" s="26">
        <v>5</v>
      </c>
      <c r="M14" s="3">
        <v>8.1999999999999993</v>
      </c>
      <c r="N14" s="27">
        <v>5</v>
      </c>
      <c r="O14" s="16">
        <v>180</v>
      </c>
      <c r="P14" s="26">
        <v>4</v>
      </c>
      <c r="Q14" s="3">
        <v>200</v>
      </c>
      <c r="R14" s="27">
        <v>4</v>
      </c>
      <c r="S14" s="16">
        <v>23</v>
      </c>
      <c r="T14" s="26">
        <v>5</v>
      </c>
      <c r="U14" s="3">
        <v>26</v>
      </c>
      <c r="V14" s="27">
        <v>5</v>
      </c>
      <c r="W14" s="20">
        <v>1100</v>
      </c>
      <c r="X14" s="26">
        <v>4</v>
      </c>
      <c r="Y14" s="3">
        <v>1100</v>
      </c>
      <c r="Z14" s="38">
        <v>4</v>
      </c>
      <c r="AA14" s="39">
        <f t="shared" si="0"/>
        <v>4.166666666666667</v>
      </c>
      <c r="AB14" s="40">
        <f t="shared" si="1"/>
        <v>4.333333333333333</v>
      </c>
      <c r="AC14" s="57" t="str">
        <f t="shared" si="2"/>
        <v>сред</v>
      </c>
      <c r="AD14" s="53" t="str">
        <f t="shared" si="2"/>
        <v>сред</v>
      </c>
      <c r="AE14" s="41">
        <f t="shared" si="3"/>
        <v>6</v>
      </c>
      <c r="AF14" s="41">
        <f t="shared" si="4"/>
        <v>1</v>
      </c>
      <c r="AG14" s="41">
        <f t="shared" si="5"/>
        <v>1</v>
      </c>
      <c r="AH14" s="41">
        <f t="shared" si="6"/>
        <v>1</v>
      </c>
      <c r="AI14" s="41">
        <f t="shared" si="7"/>
        <v>1</v>
      </c>
      <c r="AJ14" s="41">
        <f t="shared" si="8"/>
        <v>1</v>
      </c>
      <c r="AK14" s="41">
        <f t="shared" si="9"/>
        <v>1</v>
      </c>
      <c r="AL14" s="41">
        <f t="shared" si="10"/>
        <v>6</v>
      </c>
      <c r="AM14" s="41">
        <f t="shared" si="11"/>
        <v>1</v>
      </c>
      <c r="AN14" s="41">
        <f t="shared" si="12"/>
        <v>1</v>
      </c>
      <c r="AO14" s="41">
        <f t="shared" si="13"/>
        <v>1</v>
      </c>
      <c r="AP14" s="41">
        <f t="shared" si="14"/>
        <v>1</v>
      </c>
      <c r="AQ14" s="41">
        <f t="shared" si="15"/>
        <v>1</v>
      </c>
      <c r="AR14" s="41">
        <f t="shared" si="16"/>
        <v>1</v>
      </c>
    </row>
    <row r="15" spans="1:44">
      <c r="A15" s="11">
        <v>9</v>
      </c>
      <c r="B15" s="14" t="s">
        <v>79</v>
      </c>
      <c r="C15" s="24">
        <v>15</v>
      </c>
      <c r="D15" s="26">
        <v>4</v>
      </c>
      <c r="E15" s="44">
        <v>16</v>
      </c>
      <c r="F15" s="27">
        <v>5</v>
      </c>
      <c r="G15" s="35">
        <v>5.3</v>
      </c>
      <c r="H15" s="36">
        <v>4</v>
      </c>
      <c r="I15" s="37">
        <v>4.9000000000000004</v>
      </c>
      <c r="J15" s="27">
        <v>5</v>
      </c>
      <c r="K15" s="16">
        <v>8.5</v>
      </c>
      <c r="L15" s="26">
        <v>5</v>
      </c>
      <c r="M15" s="3">
        <v>8.1999999999999993</v>
      </c>
      <c r="N15" s="27">
        <v>5</v>
      </c>
      <c r="O15" s="16">
        <v>168</v>
      </c>
      <c r="P15" s="26">
        <v>4</v>
      </c>
      <c r="Q15" s="3">
        <v>193</v>
      </c>
      <c r="R15" s="27">
        <v>4</v>
      </c>
      <c r="S15" s="16">
        <v>27</v>
      </c>
      <c r="T15" s="26">
        <v>5</v>
      </c>
      <c r="U15" s="3">
        <v>29</v>
      </c>
      <c r="V15" s="27">
        <v>5</v>
      </c>
      <c r="W15" s="20">
        <v>1150</v>
      </c>
      <c r="X15" s="26">
        <v>4</v>
      </c>
      <c r="Y15" s="3">
        <v>1300</v>
      </c>
      <c r="Z15" s="38">
        <v>5</v>
      </c>
      <c r="AA15" s="39">
        <f t="shared" si="0"/>
        <v>4.333333333333333</v>
      </c>
      <c r="AB15" s="40">
        <f t="shared" si="1"/>
        <v>4.833333333333333</v>
      </c>
      <c r="AC15" s="57" t="str">
        <f t="shared" si="2"/>
        <v>сред</v>
      </c>
      <c r="AD15" s="53" t="str">
        <f t="shared" si="2"/>
        <v>в/ср</v>
      </c>
      <c r="AE15" s="41">
        <f t="shared" si="3"/>
        <v>6</v>
      </c>
      <c r="AF15" s="41">
        <f t="shared" si="4"/>
        <v>1</v>
      </c>
      <c r="AG15" s="41">
        <f t="shared" si="5"/>
        <v>1</v>
      </c>
      <c r="AH15" s="41">
        <f t="shared" si="6"/>
        <v>1</v>
      </c>
      <c r="AI15" s="41">
        <f t="shared" si="7"/>
        <v>1</v>
      </c>
      <c r="AJ15" s="41">
        <f t="shared" si="8"/>
        <v>1</v>
      </c>
      <c r="AK15" s="41">
        <f t="shared" si="9"/>
        <v>1</v>
      </c>
      <c r="AL15" s="41">
        <f t="shared" si="10"/>
        <v>6</v>
      </c>
      <c r="AM15" s="41">
        <f t="shared" si="11"/>
        <v>1</v>
      </c>
      <c r="AN15" s="41">
        <f t="shared" si="12"/>
        <v>1</v>
      </c>
      <c r="AO15" s="41">
        <f t="shared" si="13"/>
        <v>1</v>
      </c>
      <c r="AP15" s="41">
        <f t="shared" si="14"/>
        <v>1</v>
      </c>
      <c r="AQ15" s="41">
        <f t="shared" si="15"/>
        <v>1</v>
      </c>
      <c r="AR15" s="41">
        <f t="shared" si="16"/>
        <v>1</v>
      </c>
    </row>
    <row r="16" spans="1:44">
      <c r="A16" s="11">
        <v>10</v>
      </c>
      <c r="B16" s="14" t="s">
        <v>80</v>
      </c>
      <c r="C16" s="24">
        <v>13</v>
      </c>
      <c r="D16" s="26">
        <v>4</v>
      </c>
      <c r="E16" s="44">
        <v>15</v>
      </c>
      <c r="F16" s="27">
        <v>4</v>
      </c>
      <c r="G16" s="35">
        <v>5.4</v>
      </c>
      <c r="H16" s="36">
        <v>4</v>
      </c>
      <c r="I16" s="37">
        <v>5.2</v>
      </c>
      <c r="J16" s="27">
        <v>4</v>
      </c>
      <c r="K16" s="16">
        <v>8.6</v>
      </c>
      <c r="L16" s="26">
        <v>4</v>
      </c>
      <c r="M16" s="3">
        <v>8.3000000000000007</v>
      </c>
      <c r="N16" s="27">
        <v>5</v>
      </c>
      <c r="O16" s="16">
        <v>178</v>
      </c>
      <c r="P16" s="26">
        <v>4</v>
      </c>
      <c r="Q16" s="3">
        <v>185</v>
      </c>
      <c r="R16" s="27">
        <v>4</v>
      </c>
      <c r="S16" s="16">
        <v>21</v>
      </c>
      <c r="T16" s="26">
        <v>5</v>
      </c>
      <c r="U16" s="3">
        <v>21</v>
      </c>
      <c r="V16" s="27">
        <v>5</v>
      </c>
      <c r="W16" s="20">
        <v>1100</v>
      </c>
      <c r="X16" s="26">
        <v>4</v>
      </c>
      <c r="Y16" s="3">
        <v>1100</v>
      </c>
      <c r="Z16" s="38">
        <v>4</v>
      </c>
      <c r="AA16" s="39">
        <f t="shared" si="0"/>
        <v>4.166666666666667</v>
      </c>
      <c r="AB16" s="40">
        <f t="shared" si="1"/>
        <v>4.333333333333333</v>
      </c>
      <c r="AC16" s="57" t="str">
        <f t="shared" si="2"/>
        <v>сред</v>
      </c>
      <c r="AD16" s="53" t="str">
        <f t="shared" si="2"/>
        <v>сред</v>
      </c>
      <c r="AE16" s="41">
        <f t="shared" si="3"/>
        <v>6</v>
      </c>
      <c r="AF16" s="41">
        <f t="shared" si="4"/>
        <v>1</v>
      </c>
      <c r="AG16" s="41">
        <f t="shared" si="5"/>
        <v>1</v>
      </c>
      <c r="AH16" s="41">
        <f t="shared" si="6"/>
        <v>1</v>
      </c>
      <c r="AI16" s="41">
        <f t="shared" si="7"/>
        <v>1</v>
      </c>
      <c r="AJ16" s="41">
        <f t="shared" si="8"/>
        <v>1</v>
      </c>
      <c r="AK16" s="41">
        <f t="shared" si="9"/>
        <v>1</v>
      </c>
      <c r="AL16" s="41">
        <f t="shared" si="10"/>
        <v>6</v>
      </c>
      <c r="AM16" s="41">
        <f t="shared" si="11"/>
        <v>1</v>
      </c>
      <c r="AN16" s="41">
        <f t="shared" si="12"/>
        <v>1</v>
      </c>
      <c r="AO16" s="41">
        <f t="shared" si="13"/>
        <v>1</v>
      </c>
      <c r="AP16" s="41">
        <f t="shared" si="14"/>
        <v>1</v>
      </c>
      <c r="AQ16" s="41">
        <f t="shared" si="15"/>
        <v>1</v>
      </c>
      <c r="AR16" s="41">
        <f t="shared" si="16"/>
        <v>1</v>
      </c>
    </row>
    <row r="17" spans="1:44">
      <c r="A17" s="11">
        <v>11</v>
      </c>
      <c r="B17" s="14" t="s">
        <v>81</v>
      </c>
      <c r="C17" s="24"/>
      <c r="D17" s="26">
        <v>0</v>
      </c>
      <c r="E17" s="44"/>
      <c r="F17" s="27">
        <v>0</v>
      </c>
      <c r="G17" s="35"/>
      <c r="H17" s="36">
        <v>0</v>
      </c>
      <c r="I17" s="37"/>
      <c r="J17" s="27">
        <v>0</v>
      </c>
      <c r="K17" s="16"/>
      <c r="L17" s="26">
        <v>0</v>
      </c>
      <c r="M17" s="3"/>
      <c r="N17" s="27">
        <v>0</v>
      </c>
      <c r="O17" s="16"/>
      <c r="P17" s="26">
        <v>0</v>
      </c>
      <c r="Q17" s="3"/>
      <c r="R17" s="27">
        <v>0</v>
      </c>
      <c r="S17" s="16"/>
      <c r="T17" s="26">
        <v>0</v>
      </c>
      <c r="U17" s="3">
        <v>18</v>
      </c>
      <c r="V17" s="27">
        <v>4</v>
      </c>
      <c r="W17" s="20"/>
      <c r="X17" s="26">
        <v>0</v>
      </c>
      <c r="Y17" s="3"/>
      <c r="Z17" s="38">
        <v>0</v>
      </c>
      <c r="AA17" s="39">
        <f t="shared" si="0"/>
        <v>0</v>
      </c>
      <c r="AB17" s="40">
        <f t="shared" si="1"/>
        <v>3.9999999999999956</v>
      </c>
      <c r="AC17" s="57" t="str">
        <f t="shared" si="2"/>
        <v xml:space="preserve"> </v>
      </c>
      <c r="AD17" s="53" t="str">
        <f t="shared" si="2"/>
        <v>сред</v>
      </c>
      <c r="AE17" s="41">
        <f t="shared" si="3"/>
        <v>0</v>
      </c>
      <c r="AF17" s="41">
        <f t="shared" si="4"/>
        <v>0</v>
      </c>
      <c r="AG17" s="41">
        <f t="shared" si="5"/>
        <v>0</v>
      </c>
      <c r="AH17" s="41">
        <f t="shared" si="6"/>
        <v>0</v>
      </c>
      <c r="AI17" s="41">
        <f t="shared" si="7"/>
        <v>0</v>
      </c>
      <c r="AJ17" s="41">
        <f t="shared" si="8"/>
        <v>0</v>
      </c>
      <c r="AK17" s="41">
        <f t="shared" si="9"/>
        <v>0</v>
      </c>
      <c r="AL17" s="41">
        <f t="shared" si="10"/>
        <v>1</v>
      </c>
      <c r="AM17" s="41">
        <f t="shared" si="11"/>
        <v>0</v>
      </c>
      <c r="AN17" s="41">
        <f t="shared" si="12"/>
        <v>0</v>
      </c>
      <c r="AO17" s="41">
        <f t="shared" si="13"/>
        <v>0</v>
      </c>
      <c r="AP17" s="41">
        <f t="shared" si="14"/>
        <v>0</v>
      </c>
      <c r="AQ17" s="41">
        <f t="shared" si="15"/>
        <v>1</v>
      </c>
      <c r="AR17" s="41">
        <f t="shared" si="16"/>
        <v>0</v>
      </c>
    </row>
    <row r="18" spans="1:44">
      <c r="A18" s="11">
        <v>12</v>
      </c>
      <c r="B18" s="14" t="s">
        <v>82</v>
      </c>
      <c r="C18" s="24">
        <v>7</v>
      </c>
      <c r="D18" s="26">
        <v>4</v>
      </c>
      <c r="E18" s="44">
        <v>5</v>
      </c>
      <c r="F18" s="27">
        <v>3</v>
      </c>
      <c r="G18" s="35">
        <v>5.2</v>
      </c>
      <c r="H18" s="36">
        <v>4</v>
      </c>
      <c r="I18" s="37">
        <v>4.5</v>
      </c>
      <c r="J18" s="27">
        <v>5</v>
      </c>
      <c r="K18" s="16">
        <v>8.4</v>
      </c>
      <c r="L18" s="26">
        <v>4</v>
      </c>
      <c r="M18" s="3">
        <v>8.4</v>
      </c>
      <c r="N18" s="27">
        <v>4</v>
      </c>
      <c r="O18" s="16">
        <v>212</v>
      </c>
      <c r="P18" s="26">
        <v>4</v>
      </c>
      <c r="Q18" s="3">
        <v>217</v>
      </c>
      <c r="R18" s="27">
        <v>4</v>
      </c>
      <c r="S18" s="16">
        <v>5</v>
      </c>
      <c r="T18" s="26">
        <v>3</v>
      </c>
      <c r="U18" s="3">
        <v>16</v>
      </c>
      <c r="V18" s="27">
        <v>5</v>
      </c>
      <c r="W18" s="20">
        <v>1250</v>
      </c>
      <c r="X18" s="26">
        <v>4</v>
      </c>
      <c r="Y18" s="3">
        <v>1300</v>
      </c>
      <c r="Z18" s="38">
        <v>4</v>
      </c>
      <c r="AA18" s="39">
        <f t="shared" si="0"/>
        <v>3.8333333333333335</v>
      </c>
      <c r="AB18" s="40">
        <f t="shared" si="1"/>
        <v>4.1666666666666661</v>
      </c>
      <c r="AC18" s="57" t="str">
        <f t="shared" si="2"/>
        <v>н/ср</v>
      </c>
      <c r="AD18" s="53" t="str">
        <f t="shared" si="2"/>
        <v>сред</v>
      </c>
      <c r="AE18" s="41">
        <f t="shared" si="3"/>
        <v>6</v>
      </c>
      <c r="AF18" s="41">
        <f t="shared" si="4"/>
        <v>1</v>
      </c>
      <c r="AG18" s="41">
        <f t="shared" si="5"/>
        <v>1</v>
      </c>
      <c r="AH18" s="41">
        <f t="shared" si="6"/>
        <v>1</v>
      </c>
      <c r="AI18" s="41">
        <f t="shared" si="7"/>
        <v>1</v>
      </c>
      <c r="AJ18" s="41">
        <f t="shared" si="8"/>
        <v>1</v>
      </c>
      <c r="AK18" s="41">
        <f t="shared" si="9"/>
        <v>1</v>
      </c>
      <c r="AL18" s="41">
        <f t="shared" si="10"/>
        <v>6</v>
      </c>
      <c r="AM18" s="41">
        <f t="shared" si="11"/>
        <v>1</v>
      </c>
      <c r="AN18" s="41">
        <f t="shared" si="12"/>
        <v>1</v>
      </c>
      <c r="AO18" s="41">
        <f t="shared" si="13"/>
        <v>1</v>
      </c>
      <c r="AP18" s="41">
        <f t="shared" si="14"/>
        <v>1</v>
      </c>
      <c r="AQ18" s="41">
        <f t="shared" si="15"/>
        <v>1</v>
      </c>
      <c r="AR18" s="41">
        <f t="shared" si="16"/>
        <v>1</v>
      </c>
    </row>
    <row r="19" spans="1:44">
      <c r="A19" s="11">
        <v>13</v>
      </c>
      <c r="B19" s="14" t="s">
        <v>83</v>
      </c>
      <c r="C19" s="24">
        <v>12</v>
      </c>
      <c r="D19" s="26">
        <v>4</v>
      </c>
      <c r="E19" s="44">
        <v>12</v>
      </c>
      <c r="F19" s="27">
        <v>4</v>
      </c>
      <c r="G19" s="35">
        <v>5.9</v>
      </c>
      <c r="H19" s="36">
        <v>3</v>
      </c>
      <c r="I19" s="37">
        <v>5.5</v>
      </c>
      <c r="J19" s="27">
        <v>4</v>
      </c>
      <c r="K19" s="16">
        <v>9.4</v>
      </c>
      <c r="L19" s="26">
        <v>3</v>
      </c>
      <c r="M19" s="3">
        <v>9.1999999999999993</v>
      </c>
      <c r="N19" s="27">
        <v>4</v>
      </c>
      <c r="O19" s="16">
        <v>165</v>
      </c>
      <c r="P19" s="26">
        <v>4</v>
      </c>
      <c r="Q19" s="3">
        <v>168</v>
      </c>
      <c r="R19" s="27">
        <v>4</v>
      </c>
      <c r="S19" s="16">
        <v>21</v>
      </c>
      <c r="T19" s="26">
        <v>5</v>
      </c>
      <c r="U19" s="3">
        <v>22</v>
      </c>
      <c r="V19" s="27">
        <v>5</v>
      </c>
      <c r="W19" s="20">
        <v>1200</v>
      </c>
      <c r="X19" s="26">
        <v>4</v>
      </c>
      <c r="Y19" s="3">
        <v>1200</v>
      </c>
      <c r="Z19" s="38">
        <v>4</v>
      </c>
      <c r="AA19" s="39">
        <f t="shared" si="0"/>
        <v>3.8333333333333335</v>
      </c>
      <c r="AB19" s="40">
        <f t="shared" si="1"/>
        <v>4.1666666666666661</v>
      </c>
      <c r="AC19" s="57" t="str">
        <f t="shared" si="2"/>
        <v>н/ср</v>
      </c>
      <c r="AD19" s="53" t="str">
        <f t="shared" si="2"/>
        <v>сред</v>
      </c>
      <c r="AE19" s="41">
        <f t="shared" si="3"/>
        <v>6</v>
      </c>
      <c r="AF19" s="41">
        <f t="shared" si="4"/>
        <v>1</v>
      </c>
      <c r="AG19" s="41">
        <f t="shared" si="5"/>
        <v>1</v>
      </c>
      <c r="AH19" s="41">
        <f t="shared" si="6"/>
        <v>1</v>
      </c>
      <c r="AI19" s="41">
        <f t="shared" si="7"/>
        <v>1</v>
      </c>
      <c r="AJ19" s="41">
        <f t="shared" si="8"/>
        <v>1</v>
      </c>
      <c r="AK19" s="41">
        <f t="shared" si="9"/>
        <v>1</v>
      </c>
      <c r="AL19" s="41">
        <f t="shared" si="10"/>
        <v>6</v>
      </c>
      <c r="AM19" s="41">
        <f t="shared" si="11"/>
        <v>1</v>
      </c>
      <c r="AN19" s="41">
        <f t="shared" si="12"/>
        <v>1</v>
      </c>
      <c r="AO19" s="41">
        <f t="shared" si="13"/>
        <v>1</v>
      </c>
      <c r="AP19" s="41">
        <f t="shared" si="14"/>
        <v>1</v>
      </c>
      <c r="AQ19" s="41">
        <f t="shared" si="15"/>
        <v>1</v>
      </c>
      <c r="AR19" s="41">
        <f t="shared" si="16"/>
        <v>1</v>
      </c>
    </row>
    <row r="20" spans="1:44">
      <c r="A20" s="11">
        <v>14</v>
      </c>
      <c r="B20" s="14" t="s">
        <v>84</v>
      </c>
      <c r="C20" s="24">
        <v>10</v>
      </c>
      <c r="D20" s="26">
        <v>3</v>
      </c>
      <c r="E20" s="44">
        <v>12</v>
      </c>
      <c r="F20" s="27">
        <v>4</v>
      </c>
      <c r="G20" s="35">
        <v>5.8</v>
      </c>
      <c r="H20" s="36">
        <v>3</v>
      </c>
      <c r="I20" s="37">
        <v>5.4</v>
      </c>
      <c r="J20" s="27">
        <v>4</v>
      </c>
      <c r="K20" s="16">
        <v>9</v>
      </c>
      <c r="L20" s="26">
        <v>4</v>
      </c>
      <c r="M20" s="3">
        <v>8.5</v>
      </c>
      <c r="N20" s="27">
        <v>5</v>
      </c>
      <c r="O20" s="16">
        <v>164</v>
      </c>
      <c r="P20" s="26">
        <v>3</v>
      </c>
      <c r="Q20" s="3">
        <v>188</v>
      </c>
      <c r="R20" s="27">
        <v>4</v>
      </c>
      <c r="S20" s="16">
        <v>15</v>
      </c>
      <c r="T20" s="26">
        <v>4</v>
      </c>
      <c r="U20" s="3">
        <v>20</v>
      </c>
      <c r="V20" s="27">
        <v>5</v>
      </c>
      <c r="W20" s="20">
        <v>1150</v>
      </c>
      <c r="X20" s="26">
        <v>4</v>
      </c>
      <c r="Y20" s="3">
        <v>1200</v>
      </c>
      <c r="Z20" s="38">
        <v>4</v>
      </c>
      <c r="AA20" s="39">
        <f t="shared" si="0"/>
        <v>3.5</v>
      </c>
      <c r="AB20" s="40">
        <f t="shared" si="1"/>
        <v>4.333333333333333</v>
      </c>
      <c r="AC20" s="57" t="str">
        <f t="shared" si="2"/>
        <v>н/ср</v>
      </c>
      <c r="AD20" s="53" t="str">
        <f t="shared" si="2"/>
        <v>сред</v>
      </c>
      <c r="AE20" s="41">
        <f t="shared" si="3"/>
        <v>6</v>
      </c>
      <c r="AF20" s="41">
        <f t="shared" si="4"/>
        <v>1</v>
      </c>
      <c r="AG20" s="41">
        <f t="shared" si="5"/>
        <v>1</v>
      </c>
      <c r="AH20" s="41">
        <f t="shared" si="6"/>
        <v>1</v>
      </c>
      <c r="AI20" s="41">
        <f t="shared" si="7"/>
        <v>1</v>
      </c>
      <c r="AJ20" s="41">
        <f t="shared" si="8"/>
        <v>1</v>
      </c>
      <c r="AK20" s="41">
        <f t="shared" si="9"/>
        <v>1</v>
      </c>
      <c r="AL20" s="41">
        <f t="shared" si="10"/>
        <v>6</v>
      </c>
      <c r="AM20" s="41">
        <f t="shared" si="11"/>
        <v>1</v>
      </c>
      <c r="AN20" s="41">
        <f t="shared" si="12"/>
        <v>1</v>
      </c>
      <c r="AO20" s="41">
        <f t="shared" si="13"/>
        <v>1</v>
      </c>
      <c r="AP20" s="41">
        <f t="shared" si="14"/>
        <v>1</v>
      </c>
      <c r="AQ20" s="41">
        <f t="shared" si="15"/>
        <v>1</v>
      </c>
      <c r="AR20" s="41">
        <f t="shared" si="16"/>
        <v>1</v>
      </c>
    </row>
    <row r="21" spans="1:44">
      <c r="A21" s="11">
        <v>15</v>
      </c>
      <c r="B21" s="14" t="s">
        <v>85</v>
      </c>
      <c r="C21" s="24">
        <v>18</v>
      </c>
      <c r="D21" s="26">
        <v>5</v>
      </c>
      <c r="E21" s="44">
        <v>18</v>
      </c>
      <c r="F21" s="27">
        <v>5</v>
      </c>
      <c r="G21" s="35">
        <v>5.5</v>
      </c>
      <c r="H21" s="36">
        <v>4</v>
      </c>
      <c r="I21" s="37">
        <v>5.2</v>
      </c>
      <c r="J21" s="27">
        <v>4</v>
      </c>
      <c r="K21" s="16">
        <v>9</v>
      </c>
      <c r="L21" s="26">
        <v>4</v>
      </c>
      <c r="M21" s="3">
        <v>8.4</v>
      </c>
      <c r="N21" s="27">
        <v>5</v>
      </c>
      <c r="O21" s="16">
        <v>166</v>
      </c>
      <c r="P21" s="26">
        <v>4</v>
      </c>
      <c r="Q21" s="3">
        <v>176</v>
      </c>
      <c r="R21" s="27">
        <v>4</v>
      </c>
      <c r="S21" s="16">
        <v>32</v>
      </c>
      <c r="T21" s="26">
        <v>5</v>
      </c>
      <c r="U21" s="3">
        <v>35</v>
      </c>
      <c r="V21" s="27">
        <v>5</v>
      </c>
      <c r="W21" s="20">
        <v>1160</v>
      </c>
      <c r="X21" s="26">
        <v>4</v>
      </c>
      <c r="Y21" s="3">
        <v>1250</v>
      </c>
      <c r="Z21" s="38">
        <v>4</v>
      </c>
      <c r="AA21" s="39">
        <f t="shared" si="0"/>
        <v>4.333333333333333</v>
      </c>
      <c r="AB21" s="40">
        <f t="shared" si="1"/>
        <v>4.4999999999999991</v>
      </c>
      <c r="AC21" s="57" t="str">
        <f t="shared" si="2"/>
        <v>сред</v>
      </c>
      <c r="AD21" s="53" t="str">
        <f t="shared" si="2"/>
        <v>в/ср</v>
      </c>
      <c r="AE21" s="41">
        <f t="shared" si="3"/>
        <v>6</v>
      </c>
      <c r="AF21" s="41">
        <f t="shared" si="4"/>
        <v>1</v>
      </c>
      <c r="AG21" s="41">
        <f t="shared" si="5"/>
        <v>1</v>
      </c>
      <c r="AH21" s="41">
        <f t="shared" si="6"/>
        <v>1</v>
      </c>
      <c r="AI21" s="41">
        <f t="shared" si="7"/>
        <v>1</v>
      </c>
      <c r="AJ21" s="41">
        <f t="shared" si="8"/>
        <v>1</v>
      </c>
      <c r="AK21" s="41">
        <f t="shared" si="9"/>
        <v>1</v>
      </c>
      <c r="AL21" s="41">
        <f t="shared" si="10"/>
        <v>6</v>
      </c>
      <c r="AM21" s="41">
        <f t="shared" si="11"/>
        <v>1</v>
      </c>
      <c r="AN21" s="41">
        <f t="shared" si="12"/>
        <v>1</v>
      </c>
      <c r="AO21" s="41">
        <f t="shared" si="13"/>
        <v>1</v>
      </c>
      <c r="AP21" s="41">
        <f t="shared" si="14"/>
        <v>1</v>
      </c>
      <c r="AQ21" s="41">
        <f t="shared" si="15"/>
        <v>1</v>
      </c>
      <c r="AR21" s="41">
        <f t="shared" si="16"/>
        <v>1</v>
      </c>
    </row>
    <row r="22" spans="1:44">
      <c r="A22" s="11">
        <v>16</v>
      </c>
      <c r="B22" s="14" t="s">
        <v>86</v>
      </c>
      <c r="C22" s="24">
        <v>12</v>
      </c>
      <c r="D22" s="26">
        <v>5</v>
      </c>
      <c r="E22" s="44">
        <v>13</v>
      </c>
      <c r="F22" s="27">
        <v>5</v>
      </c>
      <c r="G22" s="35">
        <v>4.8</v>
      </c>
      <c r="H22" s="36">
        <v>4</v>
      </c>
      <c r="I22" s="37">
        <v>4.18</v>
      </c>
      <c r="J22" s="27">
        <v>5</v>
      </c>
      <c r="K22" s="16">
        <v>7.6</v>
      </c>
      <c r="L22" s="26">
        <v>5</v>
      </c>
      <c r="M22" s="3">
        <v>7.3</v>
      </c>
      <c r="N22" s="27">
        <v>5</v>
      </c>
      <c r="O22" s="16">
        <v>232</v>
      </c>
      <c r="P22" s="26">
        <v>5</v>
      </c>
      <c r="Q22" s="3">
        <v>273</v>
      </c>
      <c r="R22" s="27">
        <v>5</v>
      </c>
      <c r="S22" s="16">
        <v>11</v>
      </c>
      <c r="T22" s="26">
        <v>4</v>
      </c>
      <c r="U22" s="3">
        <v>13</v>
      </c>
      <c r="V22" s="27">
        <v>5</v>
      </c>
      <c r="W22" s="20">
        <v>1350</v>
      </c>
      <c r="X22" s="26">
        <v>4</v>
      </c>
      <c r="Y22" s="3">
        <v>1300</v>
      </c>
      <c r="Z22" s="38">
        <v>4</v>
      </c>
      <c r="AA22" s="39">
        <f t="shared" si="0"/>
        <v>4.5</v>
      </c>
      <c r="AB22" s="40">
        <f t="shared" si="1"/>
        <v>4.833333333333333</v>
      </c>
      <c r="AC22" s="57" t="str">
        <f t="shared" si="2"/>
        <v>в/ср</v>
      </c>
      <c r="AD22" s="53" t="str">
        <f t="shared" si="2"/>
        <v>в/ср</v>
      </c>
      <c r="AE22" s="41">
        <f t="shared" si="3"/>
        <v>6</v>
      </c>
      <c r="AF22" s="41">
        <f t="shared" si="4"/>
        <v>1</v>
      </c>
      <c r="AG22" s="41">
        <f t="shared" si="5"/>
        <v>1</v>
      </c>
      <c r="AH22" s="41">
        <f t="shared" si="6"/>
        <v>1</v>
      </c>
      <c r="AI22" s="41">
        <f t="shared" si="7"/>
        <v>1</v>
      </c>
      <c r="AJ22" s="41">
        <f t="shared" si="8"/>
        <v>1</v>
      </c>
      <c r="AK22" s="41">
        <f t="shared" si="9"/>
        <v>1</v>
      </c>
      <c r="AL22" s="41">
        <f t="shared" si="10"/>
        <v>6</v>
      </c>
      <c r="AM22" s="41">
        <f t="shared" si="11"/>
        <v>1</v>
      </c>
      <c r="AN22" s="41">
        <f t="shared" si="12"/>
        <v>1</v>
      </c>
      <c r="AO22" s="41">
        <f t="shared" si="13"/>
        <v>1</v>
      </c>
      <c r="AP22" s="41">
        <f t="shared" si="14"/>
        <v>1</v>
      </c>
      <c r="AQ22" s="41">
        <f t="shared" si="15"/>
        <v>1</v>
      </c>
      <c r="AR22" s="41">
        <f t="shared" si="16"/>
        <v>1</v>
      </c>
    </row>
    <row r="23" spans="1:44">
      <c r="A23" s="11">
        <v>17</v>
      </c>
      <c r="B23" s="14" t="s">
        <v>87</v>
      </c>
      <c r="C23" s="24">
        <v>3</v>
      </c>
      <c r="D23" s="26">
        <v>3</v>
      </c>
      <c r="E23" s="44">
        <v>7</v>
      </c>
      <c r="F23" s="27">
        <v>4</v>
      </c>
      <c r="G23" s="35">
        <v>5.0999999999999996</v>
      </c>
      <c r="H23" s="36">
        <v>4</v>
      </c>
      <c r="I23" s="37">
        <v>4.53</v>
      </c>
      <c r="J23" s="27">
        <v>4</v>
      </c>
      <c r="K23" s="16">
        <v>7.9</v>
      </c>
      <c r="L23" s="26">
        <v>4</v>
      </c>
      <c r="M23" s="3">
        <v>7.7</v>
      </c>
      <c r="N23" s="27">
        <v>5</v>
      </c>
      <c r="O23" s="16">
        <v>182</v>
      </c>
      <c r="P23" s="26">
        <v>3</v>
      </c>
      <c r="Q23" s="3">
        <v>197</v>
      </c>
      <c r="R23" s="27">
        <v>4</v>
      </c>
      <c r="S23" s="16">
        <v>7</v>
      </c>
      <c r="T23" s="26">
        <v>3</v>
      </c>
      <c r="U23" s="3">
        <v>11</v>
      </c>
      <c r="V23" s="27">
        <v>4</v>
      </c>
      <c r="W23" s="20">
        <v>1350</v>
      </c>
      <c r="X23" s="26">
        <v>4</v>
      </c>
      <c r="Y23" s="3">
        <v>1400</v>
      </c>
      <c r="Z23" s="38">
        <v>4</v>
      </c>
      <c r="AA23" s="39">
        <f t="shared" si="0"/>
        <v>3.5</v>
      </c>
      <c r="AB23" s="40">
        <f t="shared" si="1"/>
        <v>4.1666666666666661</v>
      </c>
      <c r="AC23" s="57" t="str">
        <f t="shared" si="2"/>
        <v>н/ср</v>
      </c>
      <c r="AD23" s="53" t="str">
        <f t="shared" si="2"/>
        <v>сред</v>
      </c>
      <c r="AE23" s="41">
        <f t="shared" si="3"/>
        <v>6</v>
      </c>
      <c r="AF23" s="41">
        <f t="shared" si="4"/>
        <v>1</v>
      </c>
      <c r="AG23" s="41">
        <f t="shared" si="5"/>
        <v>1</v>
      </c>
      <c r="AH23" s="41">
        <f t="shared" si="6"/>
        <v>1</v>
      </c>
      <c r="AI23" s="41">
        <f t="shared" si="7"/>
        <v>1</v>
      </c>
      <c r="AJ23" s="41">
        <f t="shared" si="8"/>
        <v>1</v>
      </c>
      <c r="AK23" s="41">
        <f t="shared" si="9"/>
        <v>1</v>
      </c>
      <c r="AL23" s="41">
        <f t="shared" si="10"/>
        <v>6</v>
      </c>
      <c r="AM23" s="41">
        <f t="shared" si="11"/>
        <v>1</v>
      </c>
      <c r="AN23" s="41">
        <f t="shared" si="12"/>
        <v>1</v>
      </c>
      <c r="AO23" s="41">
        <f t="shared" si="13"/>
        <v>1</v>
      </c>
      <c r="AP23" s="41">
        <f t="shared" si="14"/>
        <v>1</v>
      </c>
      <c r="AQ23" s="41">
        <f t="shared" si="15"/>
        <v>1</v>
      </c>
      <c r="AR23" s="41">
        <f t="shared" si="16"/>
        <v>1</v>
      </c>
    </row>
    <row r="24" spans="1:44">
      <c r="A24" s="11">
        <v>18</v>
      </c>
      <c r="B24" s="14" t="s">
        <v>88</v>
      </c>
      <c r="C24" s="24"/>
      <c r="D24" s="26">
        <v>0</v>
      </c>
      <c r="E24" s="44"/>
      <c r="F24" s="27">
        <v>0</v>
      </c>
      <c r="G24" s="35"/>
      <c r="H24" s="36">
        <v>0</v>
      </c>
      <c r="I24" s="37"/>
      <c r="J24" s="27">
        <v>0</v>
      </c>
      <c r="K24" s="16"/>
      <c r="L24" s="26">
        <v>0</v>
      </c>
      <c r="M24" s="3"/>
      <c r="N24" s="27">
        <v>0</v>
      </c>
      <c r="O24" s="16"/>
      <c r="P24" s="26">
        <v>0</v>
      </c>
      <c r="Q24" s="3"/>
      <c r="R24" s="27">
        <v>0</v>
      </c>
      <c r="S24" s="16"/>
      <c r="T24" s="26">
        <v>0</v>
      </c>
      <c r="U24" s="3"/>
      <c r="V24" s="27">
        <v>0</v>
      </c>
      <c r="W24" s="20"/>
      <c r="X24" s="26">
        <v>0</v>
      </c>
      <c r="Y24" s="3"/>
      <c r="Z24" s="38">
        <v>0</v>
      </c>
      <c r="AA24" s="39">
        <f t="shared" si="0"/>
        <v>0</v>
      </c>
      <c r="AB24" s="40">
        <f t="shared" si="1"/>
        <v>0</v>
      </c>
      <c r="AC24" s="57" t="str">
        <f t="shared" si="2"/>
        <v xml:space="preserve"> </v>
      </c>
      <c r="AD24" s="53" t="str">
        <f t="shared" si="2"/>
        <v xml:space="preserve"> </v>
      </c>
      <c r="AE24" s="41">
        <f t="shared" si="3"/>
        <v>0</v>
      </c>
      <c r="AF24" s="41">
        <f t="shared" si="4"/>
        <v>0</v>
      </c>
      <c r="AG24" s="41">
        <f t="shared" si="5"/>
        <v>0</v>
      </c>
      <c r="AH24" s="41">
        <f t="shared" si="6"/>
        <v>0</v>
      </c>
      <c r="AI24" s="41">
        <f t="shared" si="7"/>
        <v>0</v>
      </c>
      <c r="AJ24" s="41">
        <f t="shared" si="8"/>
        <v>0</v>
      </c>
      <c r="AK24" s="41">
        <f t="shared" si="9"/>
        <v>0</v>
      </c>
      <c r="AL24" s="41">
        <f t="shared" si="10"/>
        <v>0</v>
      </c>
      <c r="AM24" s="41">
        <f t="shared" si="11"/>
        <v>0</v>
      </c>
      <c r="AN24" s="41">
        <f t="shared" si="12"/>
        <v>0</v>
      </c>
      <c r="AO24" s="41">
        <f t="shared" si="13"/>
        <v>0</v>
      </c>
      <c r="AP24" s="41">
        <f t="shared" si="14"/>
        <v>0</v>
      </c>
      <c r="AQ24" s="41">
        <f t="shared" si="15"/>
        <v>0</v>
      </c>
      <c r="AR24" s="41">
        <f t="shared" si="16"/>
        <v>0</v>
      </c>
    </row>
    <row r="25" spans="1:44">
      <c r="A25" s="11">
        <v>19</v>
      </c>
      <c r="B25" s="14" t="s">
        <v>89</v>
      </c>
      <c r="C25" s="24"/>
      <c r="D25" s="26">
        <v>0</v>
      </c>
      <c r="E25" s="44"/>
      <c r="F25" s="27">
        <v>0</v>
      </c>
      <c r="G25" s="35"/>
      <c r="H25" s="36">
        <v>0</v>
      </c>
      <c r="I25" s="37"/>
      <c r="J25" s="27">
        <v>0</v>
      </c>
      <c r="K25" s="16"/>
      <c r="L25" s="26">
        <v>0</v>
      </c>
      <c r="M25" s="3"/>
      <c r="N25" s="27">
        <v>0</v>
      </c>
      <c r="O25" s="16"/>
      <c r="P25" s="26">
        <v>0</v>
      </c>
      <c r="Q25" s="3"/>
      <c r="R25" s="27">
        <v>0</v>
      </c>
      <c r="S25" s="16"/>
      <c r="T25" s="26">
        <v>0</v>
      </c>
      <c r="U25" s="3"/>
      <c r="V25" s="27">
        <v>0</v>
      </c>
      <c r="W25" s="20"/>
      <c r="X25" s="26">
        <v>0</v>
      </c>
      <c r="Y25" s="3"/>
      <c r="Z25" s="38">
        <v>0</v>
      </c>
      <c r="AA25" s="39">
        <f t="shared" si="0"/>
        <v>0</v>
      </c>
      <c r="AB25" s="40">
        <f t="shared" si="1"/>
        <v>0</v>
      </c>
      <c r="AC25" s="57" t="str">
        <f t="shared" si="2"/>
        <v xml:space="preserve"> </v>
      </c>
      <c r="AD25" s="53" t="str">
        <f t="shared" si="2"/>
        <v xml:space="preserve"> </v>
      </c>
      <c r="AE25" s="41">
        <f t="shared" si="3"/>
        <v>0</v>
      </c>
      <c r="AF25" s="41">
        <f t="shared" si="4"/>
        <v>0</v>
      </c>
      <c r="AG25" s="41">
        <f t="shared" si="5"/>
        <v>0</v>
      </c>
      <c r="AH25" s="41">
        <f t="shared" si="6"/>
        <v>0</v>
      </c>
      <c r="AI25" s="41">
        <f t="shared" si="7"/>
        <v>0</v>
      </c>
      <c r="AJ25" s="41">
        <f t="shared" si="8"/>
        <v>0</v>
      </c>
      <c r="AK25" s="41">
        <f t="shared" si="9"/>
        <v>0</v>
      </c>
      <c r="AL25" s="41">
        <f t="shared" si="10"/>
        <v>0</v>
      </c>
      <c r="AM25" s="41">
        <f t="shared" si="11"/>
        <v>0</v>
      </c>
      <c r="AN25" s="41">
        <f t="shared" si="12"/>
        <v>0</v>
      </c>
      <c r="AO25" s="41">
        <f t="shared" si="13"/>
        <v>0</v>
      </c>
      <c r="AP25" s="41">
        <f t="shared" si="14"/>
        <v>0</v>
      </c>
      <c r="AQ25" s="41">
        <f t="shared" si="15"/>
        <v>0</v>
      </c>
      <c r="AR25" s="41">
        <f t="shared" si="16"/>
        <v>0</v>
      </c>
    </row>
    <row r="26" spans="1:44">
      <c r="A26" s="11">
        <v>20</v>
      </c>
      <c r="B26" s="14" t="s">
        <v>90</v>
      </c>
      <c r="C26" s="24">
        <v>3</v>
      </c>
      <c r="D26" s="26">
        <v>2</v>
      </c>
      <c r="E26" s="44">
        <v>6</v>
      </c>
      <c r="F26" s="27">
        <v>3</v>
      </c>
      <c r="G26" s="35">
        <v>5.9</v>
      </c>
      <c r="H26" s="36">
        <v>3</v>
      </c>
      <c r="I26" s="37">
        <v>5.8</v>
      </c>
      <c r="J26" s="27">
        <v>3</v>
      </c>
      <c r="K26" s="16">
        <v>9.6999999999999993</v>
      </c>
      <c r="L26" s="26">
        <v>3</v>
      </c>
      <c r="M26" s="3">
        <v>9</v>
      </c>
      <c r="N26" s="27">
        <v>4</v>
      </c>
      <c r="O26" s="16">
        <v>152</v>
      </c>
      <c r="P26" s="26">
        <v>2</v>
      </c>
      <c r="Q26" s="3">
        <v>160</v>
      </c>
      <c r="R26" s="27">
        <v>3</v>
      </c>
      <c r="S26" s="16">
        <v>18</v>
      </c>
      <c r="T26" s="26">
        <v>4</v>
      </c>
      <c r="U26" s="3">
        <v>18</v>
      </c>
      <c r="V26" s="27">
        <v>4</v>
      </c>
      <c r="W26" s="20">
        <v>900</v>
      </c>
      <c r="X26" s="26">
        <v>3</v>
      </c>
      <c r="Y26" s="3">
        <v>800</v>
      </c>
      <c r="Z26" s="38">
        <v>2</v>
      </c>
      <c r="AA26" s="39">
        <f t="shared" si="0"/>
        <v>2.8333333333333335</v>
      </c>
      <c r="AB26" s="40">
        <f t="shared" si="1"/>
        <v>3.1666666666666661</v>
      </c>
      <c r="AC26" s="57" t="str">
        <f t="shared" si="2"/>
        <v>низ</v>
      </c>
      <c r="AD26" s="53" t="str">
        <f t="shared" si="2"/>
        <v>н/ср</v>
      </c>
      <c r="AE26" s="41">
        <f t="shared" si="3"/>
        <v>6</v>
      </c>
      <c r="AF26" s="41">
        <f t="shared" si="4"/>
        <v>1</v>
      </c>
      <c r="AG26" s="41">
        <f t="shared" si="5"/>
        <v>1</v>
      </c>
      <c r="AH26" s="41">
        <f t="shared" si="6"/>
        <v>1</v>
      </c>
      <c r="AI26" s="41">
        <f t="shared" si="7"/>
        <v>1</v>
      </c>
      <c r="AJ26" s="41">
        <f t="shared" si="8"/>
        <v>1</v>
      </c>
      <c r="AK26" s="41">
        <f t="shared" si="9"/>
        <v>1</v>
      </c>
      <c r="AL26" s="41">
        <f t="shared" si="10"/>
        <v>6</v>
      </c>
      <c r="AM26" s="41">
        <f t="shared" si="11"/>
        <v>1</v>
      </c>
      <c r="AN26" s="41">
        <f t="shared" si="12"/>
        <v>1</v>
      </c>
      <c r="AO26" s="41">
        <f t="shared" si="13"/>
        <v>1</v>
      </c>
      <c r="AP26" s="41">
        <f t="shared" si="14"/>
        <v>1</v>
      </c>
      <c r="AQ26" s="41">
        <f t="shared" si="15"/>
        <v>1</v>
      </c>
      <c r="AR26" s="41">
        <f t="shared" si="16"/>
        <v>1</v>
      </c>
    </row>
    <row r="27" spans="1:44">
      <c r="A27" s="11">
        <v>21</v>
      </c>
      <c r="B27" s="14" t="s">
        <v>91</v>
      </c>
      <c r="C27" s="24">
        <v>3</v>
      </c>
      <c r="D27" s="26">
        <v>2</v>
      </c>
      <c r="E27" s="44">
        <v>6</v>
      </c>
      <c r="F27" s="27">
        <v>3</v>
      </c>
      <c r="G27" s="35">
        <v>5.7</v>
      </c>
      <c r="H27" s="36">
        <v>3</v>
      </c>
      <c r="I27" s="37">
        <v>5.6</v>
      </c>
      <c r="J27" s="27">
        <v>3</v>
      </c>
      <c r="K27" s="16">
        <v>8.6999999999999993</v>
      </c>
      <c r="L27" s="26">
        <v>4</v>
      </c>
      <c r="M27" s="3">
        <v>8.6</v>
      </c>
      <c r="N27" s="27">
        <v>4</v>
      </c>
      <c r="O27" s="16">
        <v>171</v>
      </c>
      <c r="P27" s="26">
        <v>4</v>
      </c>
      <c r="Q27" s="3">
        <v>180</v>
      </c>
      <c r="R27" s="27">
        <v>4</v>
      </c>
      <c r="S27" s="16">
        <v>24</v>
      </c>
      <c r="T27" s="26">
        <v>5</v>
      </c>
      <c r="U27" s="48">
        <v>23.5</v>
      </c>
      <c r="V27" s="27">
        <v>5</v>
      </c>
      <c r="W27" s="20">
        <v>1000</v>
      </c>
      <c r="X27" s="26">
        <v>3</v>
      </c>
      <c r="Y27" s="3">
        <v>1200</v>
      </c>
      <c r="Z27" s="38">
        <v>4</v>
      </c>
      <c r="AA27" s="39">
        <f t="shared" si="0"/>
        <v>3.5</v>
      </c>
      <c r="AB27" s="40">
        <f t="shared" si="1"/>
        <v>3.8333333333333326</v>
      </c>
      <c r="AC27" s="57" t="str">
        <f t="shared" si="2"/>
        <v>н/ср</v>
      </c>
      <c r="AD27" s="53" t="str">
        <f t="shared" si="2"/>
        <v>н/ср</v>
      </c>
      <c r="AE27" s="41">
        <f t="shared" si="3"/>
        <v>6</v>
      </c>
      <c r="AF27" s="41">
        <f t="shared" si="4"/>
        <v>1</v>
      </c>
      <c r="AG27" s="41">
        <f t="shared" si="5"/>
        <v>1</v>
      </c>
      <c r="AH27" s="41">
        <f t="shared" si="6"/>
        <v>1</v>
      </c>
      <c r="AI27" s="41">
        <f t="shared" si="7"/>
        <v>1</v>
      </c>
      <c r="AJ27" s="41">
        <f t="shared" si="8"/>
        <v>1</v>
      </c>
      <c r="AK27" s="41">
        <f t="shared" si="9"/>
        <v>1</v>
      </c>
      <c r="AL27" s="41">
        <f t="shared" si="10"/>
        <v>6</v>
      </c>
      <c r="AM27" s="41">
        <f t="shared" si="11"/>
        <v>1</v>
      </c>
      <c r="AN27" s="41">
        <f t="shared" si="12"/>
        <v>1</v>
      </c>
      <c r="AO27" s="41">
        <f t="shared" si="13"/>
        <v>1</v>
      </c>
      <c r="AP27" s="41">
        <f t="shared" si="14"/>
        <v>1</v>
      </c>
      <c r="AQ27" s="41">
        <f t="shared" si="15"/>
        <v>1</v>
      </c>
      <c r="AR27" s="41">
        <f t="shared" si="16"/>
        <v>1</v>
      </c>
    </row>
    <row r="28" spans="1:44">
      <c r="A28" s="11">
        <v>22</v>
      </c>
      <c r="B28" s="14"/>
      <c r="C28" s="24"/>
      <c r="D28" s="26"/>
      <c r="E28" s="26"/>
      <c r="F28" s="27"/>
      <c r="G28" s="35"/>
      <c r="H28" s="36"/>
      <c r="I28" s="37"/>
      <c r="J28" s="27"/>
      <c r="K28" s="16"/>
      <c r="L28" s="26"/>
      <c r="M28" s="3"/>
      <c r="N28" s="27"/>
      <c r="O28" s="16"/>
      <c r="P28" s="26"/>
      <c r="Q28" s="3"/>
      <c r="R28" s="27"/>
      <c r="S28" s="16"/>
      <c r="T28" s="26"/>
      <c r="U28" s="3"/>
      <c r="V28" s="27"/>
      <c r="W28" s="20"/>
      <c r="X28" s="26"/>
      <c r="Y28" s="3"/>
      <c r="Z28" s="38"/>
      <c r="AA28" s="39"/>
      <c r="AB28" s="40"/>
      <c r="AC28" s="57" t="str">
        <f t="shared" si="2"/>
        <v xml:space="preserve"> </v>
      </c>
      <c r="AD28" s="53" t="str">
        <f t="shared" si="2"/>
        <v xml:space="preserve"> </v>
      </c>
      <c r="AE28" s="41">
        <f t="shared" si="3"/>
        <v>0</v>
      </c>
      <c r="AF28" s="41">
        <f t="shared" si="4"/>
        <v>0</v>
      </c>
      <c r="AG28" s="41">
        <f t="shared" si="5"/>
        <v>0</v>
      </c>
      <c r="AH28" s="41">
        <f t="shared" si="6"/>
        <v>0</v>
      </c>
      <c r="AI28" s="41">
        <f t="shared" si="7"/>
        <v>0</v>
      </c>
      <c r="AJ28" s="41">
        <f t="shared" si="8"/>
        <v>0</v>
      </c>
      <c r="AK28" s="41">
        <f t="shared" si="9"/>
        <v>0</v>
      </c>
      <c r="AL28" s="41">
        <f t="shared" si="10"/>
        <v>0</v>
      </c>
      <c r="AM28" s="41">
        <f t="shared" si="11"/>
        <v>0</v>
      </c>
      <c r="AN28" s="41">
        <f t="shared" si="12"/>
        <v>0</v>
      </c>
      <c r="AO28" s="41">
        <f t="shared" si="13"/>
        <v>0</v>
      </c>
      <c r="AP28" s="41">
        <f t="shared" si="14"/>
        <v>0</v>
      </c>
      <c r="AQ28" s="41">
        <f t="shared" si="15"/>
        <v>0</v>
      </c>
      <c r="AR28" s="41">
        <f t="shared" si="16"/>
        <v>0</v>
      </c>
    </row>
    <row r="29" spans="1:44">
      <c r="A29" s="11">
        <v>23</v>
      </c>
      <c r="B29" s="14"/>
      <c r="C29" s="24"/>
      <c r="D29" s="26"/>
      <c r="E29" s="26"/>
      <c r="F29" s="27"/>
      <c r="G29" s="35"/>
      <c r="H29" s="36"/>
      <c r="I29" s="37"/>
      <c r="J29" s="27"/>
      <c r="K29" s="16"/>
      <c r="L29" s="26"/>
      <c r="M29" s="3"/>
      <c r="N29" s="27"/>
      <c r="O29" s="16"/>
      <c r="P29" s="26"/>
      <c r="Q29" s="3"/>
      <c r="R29" s="27"/>
      <c r="S29" s="16"/>
      <c r="T29" s="26"/>
      <c r="U29" s="3"/>
      <c r="V29" s="27"/>
      <c r="W29" s="20"/>
      <c r="X29" s="26"/>
      <c r="Y29" s="3"/>
      <c r="Z29" s="38"/>
      <c r="AA29" s="39"/>
      <c r="AB29" s="40"/>
      <c r="AC29" s="57" t="str">
        <f t="shared" si="2"/>
        <v xml:space="preserve"> </v>
      </c>
      <c r="AD29" s="53" t="str">
        <f t="shared" si="2"/>
        <v xml:space="preserve"> </v>
      </c>
      <c r="AE29" s="41">
        <f t="shared" si="3"/>
        <v>0</v>
      </c>
      <c r="AF29" s="41">
        <f t="shared" si="4"/>
        <v>0</v>
      </c>
      <c r="AG29" s="41">
        <f t="shared" si="5"/>
        <v>0</v>
      </c>
      <c r="AH29" s="41">
        <f t="shared" si="6"/>
        <v>0</v>
      </c>
      <c r="AI29" s="41">
        <f t="shared" si="7"/>
        <v>0</v>
      </c>
      <c r="AJ29" s="41">
        <f t="shared" si="8"/>
        <v>0</v>
      </c>
      <c r="AK29" s="41">
        <f t="shared" si="9"/>
        <v>0</v>
      </c>
      <c r="AL29" s="41">
        <f t="shared" si="10"/>
        <v>0</v>
      </c>
      <c r="AM29" s="41">
        <f t="shared" si="11"/>
        <v>0</v>
      </c>
      <c r="AN29" s="41">
        <f t="shared" si="12"/>
        <v>0</v>
      </c>
      <c r="AO29" s="41">
        <f t="shared" si="13"/>
        <v>0</v>
      </c>
      <c r="AP29" s="41">
        <f t="shared" si="14"/>
        <v>0</v>
      </c>
      <c r="AQ29" s="41">
        <f t="shared" si="15"/>
        <v>0</v>
      </c>
      <c r="AR29" s="41">
        <f t="shared" si="16"/>
        <v>0</v>
      </c>
    </row>
    <row r="30" spans="1:44">
      <c r="A30" s="11">
        <v>24</v>
      </c>
      <c r="B30" s="14"/>
      <c r="C30" s="24"/>
      <c r="D30" s="26"/>
      <c r="E30" s="26"/>
      <c r="F30" s="27"/>
      <c r="G30" s="35"/>
      <c r="H30" s="36"/>
      <c r="I30" s="37"/>
      <c r="J30" s="27"/>
      <c r="K30" s="16"/>
      <c r="L30" s="26"/>
      <c r="M30" s="3"/>
      <c r="N30" s="27"/>
      <c r="O30" s="16"/>
      <c r="P30" s="26"/>
      <c r="Q30" s="3"/>
      <c r="R30" s="27"/>
      <c r="S30" s="16"/>
      <c r="T30" s="26"/>
      <c r="U30" s="3"/>
      <c r="V30" s="27"/>
      <c r="W30" s="20"/>
      <c r="X30" s="26"/>
      <c r="Y30" s="3"/>
      <c r="Z30" s="38"/>
      <c r="AA30" s="39"/>
      <c r="AB30" s="40"/>
      <c r="AC30" s="57" t="str">
        <f t="shared" si="2"/>
        <v xml:space="preserve"> </v>
      </c>
      <c r="AD30" s="53" t="str">
        <f t="shared" si="2"/>
        <v xml:space="preserve"> </v>
      </c>
      <c r="AE30" s="41">
        <f t="shared" si="3"/>
        <v>0</v>
      </c>
      <c r="AF30" s="41">
        <f t="shared" si="4"/>
        <v>0</v>
      </c>
      <c r="AG30" s="41">
        <f t="shared" si="5"/>
        <v>0</v>
      </c>
      <c r="AH30" s="41">
        <f t="shared" si="6"/>
        <v>0</v>
      </c>
      <c r="AI30" s="41">
        <f t="shared" si="7"/>
        <v>0</v>
      </c>
      <c r="AJ30" s="41">
        <f t="shared" si="8"/>
        <v>0</v>
      </c>
      <c r="AK30" s="41">
        <f t="shared" si="9"/>
        <v>0</v>
      </c>
      <c r="AL30" s="41">
        <f t="shared" si="10"/>
        <v>0</v>
      </c>
      <c r="AM30" s="41">
        <f t="shared" si="11"/>
        <v>0</v>
      </c>
      <c r="AN30" s="41">
        <f t="shared" si="12"/>
        <v>0</v>
      </c>
      <c r="AO30" s="41">
        <f t="shared" si="13"/>
        <v>0</v>
      </c>
      <c r="AP30" s="41">
        <f t="shared" si="14"/>
        <v>0</v>
      </c>
      <c r="AQ30" s="41">
        <f t="shared" si="15"/>
        <v>0</v>
      </c>
      <c r="AR30" s="41">
        <f t="shared" si="16"/>
        <v>0</v>
      </c>
    </row>
    <row r="31" spans="1:44" ht="15.75" thickBot="1">
      <c r="A31" s="12">
        <v>25</v>
      </c>
      <c r="B31" s="15"/>
      <c r="C31" s="25"/>
      <c r="D31" s="7"/>
      <c r="E31" s="7"/>
      <c r="F31" s="8"/>
      <c r="G31" s="17"/>
      <c r="H31" s="7"/>
      <c r="I31" s="7"/>
      <c r="J31" s="8"/>
      <c r="K31" s="17"/>
      <c r="L31" s="7"/>
      <c r="M31" s="7"/>
      <c r="N31" s="8"/>
      <c r="O31" s="17"/>
      <c r="P31" s="7"/>
      <c r="Q31" s="7"/>
      <c r="R31" s="8"/>
      <c r="S31" s="17"/>
      <c r="T31" s="7"/>
      <c r="U31" s="7"/>
      <c r="V31" s="8"/>
      <c r="W31" s="21"/>
      <c r="X31" s="7"/>
      <c r="Y31" s="7"/>
      <c r="Z31" s="15"/>
      <c r="AA31" s="32"/>
      <c r="AB31" s="34"/>
      <c r="AC31" s="71" t="str">
        <f t="shared" si="2"/>
        <v xml:space="preserve"> </v>
      </c>
      <c r="AD31" s="72" t="str">
        <f t="shared" si="2"/>
        <v xml:space="preserve"> </v>
      </c>
    </row>
    <row r="32" spans="1:44">
      <c r="A32" s="100" t="s">
        <v>12</v>
      </c>
      <c r="B32" s="101"/>
      <c r="C32" s="28"/>
      <c r="D32" s="67">
        <f>COUNTIF(D7:D31,"&gt;2")/COUNTIF(D7:D31,"&gt;0")</f>
        <v>0.88888888888888884</v>
      </c>
      <c r="E32" s="29"/>
      <c r="F32" s="67">
        <f>COUNTIF(F7:F31,"&gt;2")/COUNTIF(F7:F31,"&gt;0")</f>
        <v>1</v>
      </c>
      <c r="G32" s="28"/>
      <c r="H32" s="67">
        <f>COUNTIF(H7:H31,"&gt;2")/COUNTIF(H7:H31,"&gt;0")</f>
        <v>1</v>
      </c>
      <c r="I32" s="29"/>
      <c r="J32" s="67">
        <f>COUNTIF(J7:J31,"&gt;2")/COUNTIF(J7:J31,"&gt;0")</f>
        <v>1</v>
      </c>
      <c r="K32" s="28"/>
      <c r="L32" s="67">
        <f>COUNTIF(L7:L31,"&gt;2")/COUNTIF(L7:L31,"&gt;0")</f>
        <v>1</v>
      </c>
      <c r="M32" s="29"/>
      <c r="N32" s="67">
        <f>COUNTIF(N7:N31,"&gt;2")/COUNTIF(N7:N31,"&gt;0")</f>
        <v>1</v>
      </c>
      <c r="O32" s="28"/>
      <c r="P32" s="67">
        <f>COUNTIF(P7:P31,"&gt;2")/COUNTIF(P7:P31,"&gt;0")</f>
        <v>0.88888888888888884</v>
      </c>
      <c r="Q32" s="29"/>
      <c r="R32" s="67">
        <f>COUNTIF(R7:R31,"&gt;2")/COUNTIF(R7:R31,"&gt;0")</f>
        <v>0.94117647058823528</v>
      </c>
      <c r="S32" s="28"/>
      <c r="T32" s="67">
        <f>COUNTIF(T7:T31,"&gt;2")/COUNTIF(T7:T31,"&gt;0")</f>
        <v>1</v>
      </c>
      <c r="U32" s="29"/>
      <c r="V32" s="67">
        <f>COUNTIF(V7:V31,"&gt;2")/COUNTIF(V7:V31,"&gt;0")</f>
        <v>1</v>
      </c>
      <c r="W32" s="28"/>
      <c r="X32" s="67">
        <f>COUNTIF(X7:X31,"&gt;2")/COUNTIF(X7:X31,"&gt;0")</f>
        <v>1</v>
      </c>
      <c r="Y32" s="29"/>
      <c r="Z32" s="67">
        <f>COUNTIF(Z7:Z31,"&gt;2")/COUNTIF(Z7:Z31,"&gt;0")</f>
        <v>0.94444444444444442</v>
      </c>
      <c r="AA32" s="68">
        <f>(D32+H32+L32+P32+T32+X32)/6</f>
        <v>0.96296296296296291</v>
      </c>
      <c r="AB32" s="69">
        <f>(F32+J32+N32+R32+V32+Z32)/6</f>
        <v>0.98093681917211339</v>
      </c>
      <c r="AC32" s="74">
        <f>COUNTIF(AC7:AC31,"выс")</f>
        <v>0</v>
      </c>
      <c r="AD32" s="75">
        <f>COUNTIF(AD7:AD31,"выс")</f>
        <v>2</v>
      </c>
    </row>
    <row r="33" spans="1:30">
      <c r="A33" s="102" t="s">
        <v>13</v>
      </c>
      <c r="B33" s="103"/>
      <c r="C33" s="30"/>
      <c r="D33" s="64">
        <f>COUNTIF(D7:D31,"&gt;3")/COUNTIF(D7:D31,"&gt;0")</f>
        <v>0.61111111111111116</v>
      </c>
      <c r="E33" s="65"/>
      <c r="F33" s="66">
        <f>COUNTIF(F7:F31,"&gt;3")/COUNTIF(F7:F31,"&gt;0")</f>
        <v>0.72222222222222221</v>
      </c>
      <c r="G33" s="57"/>
      <c r="H33" s="64">
        <f>COUNTIF(H7:H31,"&gt;3")/COUNTIF(H7:H31,"&gt;0")</f>
        <v>0.76470588235294112</v>
      </c>
      <c r="I33" s="65"/>
      <c r="J33" s="66">
        <f>COUNTIF(J7:J31,"&gt;3")/COUNTIF(J7:J31,"&gt;0")</f>
        <v>0.88888888888888884</v>
      </c>
      <c r="K33" s="57"/>
      <c r="L33" s="64">
        <f>COUNTIF(L7:L31,"&gt;3")/COUNTIF(L7:L31,"&gt;0")</f>
        <v>0.82352941176470584</v>
      </c>
      <c r="M33" s="65"/>
      <c r="N33" s="66">
        <f>COUNTIF(N7:N31,"&gt;3")/COUNTIF(N7:N31,"&gt;0")</f>
        <v>1</v>
      </c>
      <c r="O33" s="57"/>
      <c r="P33" s="64">
        <f>COUNTIF(P7:P31,"&gt;3")/COUNTIF(P7:P31,"&gt;0")</f>
        <v>0.61111111111111116</v>
      </c>
      <c r="Q33" s="65"/>
      <c r="R33" s="66">
        <f>COUNTIF(R7:R31,"&gt;3")/COUNTIF(R7:R31,"&gt;0")</f>
        <v>0.88235294117647056</v>
      </c>
      <c r="S33" s="57"/>
      <c r="T33" s="64">
        <f>COUNTIF(T7:T31,"&gt;3")/COUNTIF(T7:T31,"&gt;0")</f>
        <v>0.83333333333333337</v>
      </c>
      <c r="U33" s="65"/>
      <c r="V33" s="66">
        <f>COUNTIF(V7:V31,"&gt;3")/COUNTIF(V7:V31,"&gt;0")</f>
        <v>0.94736842105263153</v>
      </c>
      <c r="W33" s="57"/>
      <c r="X33" s="64">
        <f>COUNTIF(X7:X31,"&gt;3")/COUNTIF(X7:X31,"&gt;0")</f>
        <v>0.82352941176470584</v>
      </c>
      <c r="Y33" s="65"/>
      <c r="Z33" s="66">
        <f>COUNTIF(Z7:Z31,"&gt;3")/COUNTIF(Z7:Z31,"&gt;0")</f>
        <v>0.94444444444444442</v>
      </c>
      <c r="AA33" s="70">
        <f t="shared" ref="AA33:AA34" si="17">(D33+H33+L33+P33+T33+X33)/6</f>
        <v>0.74455337690631807</v>
      </c>
      <c r="AB33" s="66">
        <f t="shared" ref="AB33:AB34" si="18">(F33+J33+N33+R33+V33+Z33)/6</f>
        <v>0.89754615296410967</v>
      </c>
      <c r="AC33" s="76">
        <f>COUNTIF(AC7:AC31,"в/ср")</f>
        <v>2</v>
      </c>
      <c r="AD33" s="77">
        <f>COUNTIF(AD7:AD31,"в/ср")</f>
        <v>6</v>
      </c>
    </row>
    <row r="34" spans="1:30">
      <c r="A34" s="102" t="s">
        <v>14</v>
      </c>
      <c r="B34" s="103"/>
      <c r="C34" s="30"/>
      <c r="D34" s="64">
        <f>(COUNTIF(D7:D31,"=5")+COUNTIF(D7:D31,"=4")*0.64+COUNTIF(D7:D31,"=3")*0.32+COUNTIF(D7:D31,"=2")*0.14)/COUNTIF(D7:D31,"&gt;0")</f>
        <v>0.5955555555555555</v>
      </c>
      <c r="E34" s="31"/>
      <c r="F34" s="64">
        <f>(COUNTIF(F7:F31,"=5")+COUNTIF(F7:F31,"=4")*0.64+COUNTIF(F7:F31,"=3")*0.32+COUNTIF(F7:F31,"=2")*0.14)/COUNTIF(F7:F31,"&gt;0")</f>
        <v>0.73111111111111116</v>
      </c>
      <c r="G34" s="30"/>
      <c r="H34" s="64">
        <f>(COUNTIF(H7:H31,"=5")+COUNTIF(H7:H31,"=4")*0.64+COUNTIF(H7:H31,"=3")*0.32+COUNTIF(H7:H31,"=2")*0.14)/COUNTIF(H7:H31,"&gt;0")</f>
        <v>0.58588235294117641</v>
      </c>
      <c r="I34" s="31"/>
      <c r="J34" s="64">
        <f>(COUNTIF(J7:J31,"=5")+COUNTIF(J7:J31,"=4")*0.64+COUNTIF(J7:J31,"=3")*0.32+COUNTIF(J7:J31,"=2")*0.14)/COUNTIF(J7:J31,"&gt;0")</f>
        <v>0.80444444444444452</v>
      </c>
      <c r="K34" s="30"/>
      <c r="L34" s="64">
        <f>(COUNTIF(L7:L31,"=5")+COUNTIF(L7:L31,"=4")*0.64+COUNTIF(L7:L31,"=3")*0.32+COUNTIF(L7:L31,"=2")*0.14)/COUNTIF(L7:L31,"&gt;0")</f>
        <v>0.68941176470588228</v>
      </c>
      <c r="M34" s="31"/>
      <c r="N34" s="64">
        <f>(COUNTIF(N7:N31,"=5")+COUNTIF(N7:N31,"=4")*0.64+COUNTIF(N7:N31,"=3")*0.32+COUNTIF(N7:N31,"=2")*0.14)/COUNTIF(N7:N31,"&gt;0")</f>
        <v>0.87294117647058822</v>
      </c>
      <c r="O34" s="30"/>
      <c r="P34" s="64">
        <f>(COUNTIF(P7:P31,"=5")+COUNTIF(P7:P31,"=4")*0.64+COUNTIF(P7:P31,"=3")*0.32+COUNTIF(P7:P31,"=2")*0.14)/COUNTIF(P7:P31,"&gt;0")</f>
        <v>0.53555555555555545</v>
      </c>
      <c r="Q34" s="31"/>
      <c r="R34" s="64">
        <f>(COUNTIF(R7:R31,"=5")+COUNTIF(R7:R31,"=4")*0.64+COUNTIF(R7:R31,"=3")*0.32+COUNTIF(R7:R31,"=2")*0.14)/COUNTIF(R7:R31,"&gt;0")</f>
        <v>0.6552941176470588</v>
      </c>
      <c r="S34" s="30"/>
      <c r="T34" s="64">
        <f>(COUNTIF(T7:T31,"=5")+COUNTIF(T7:T31,"=4")*0.64+COUNTIF(T7:T31,"=3")*0.32+COUNTIF(T7:T31,"=2")*0.14)/COUNTIF(T7:T31,"&gt;0")</f>
        <v>0.78666666666666663</v>
      </c>
      <c r="U34" s="31"/>
      <c r="V34" s="64">
        <f>(COUNTIF(V7:V31,"=5")+COUNTIF(V7:V31,"=4")*0.64+COUNTIF(V7:V31,"=3")*0.32+COUNTIF(V7:V31,"=2")*0.14)/COUNTIF(V7:V31,"&gt;0")</f>
        <v>0.86947368421052629</v>
      </c>
      <c r="W34" s="30"/>
      <c r="X34" s="64">
        <f>(COUNTIF(X7:X31,"=5")+COUNTIF(X7:X31,"=4")*0.64+COUNTIF(X7:X31,"=3")*0.32+COUNTIF(X7:X31,"=2")*0.14)/COUNTIF(X7:X31,"&gt;0")</f>
        <v>0.6047058823529412</v>
      </c>
      <c r="Y34" s="31"/>
      <c r="Z34" s="64">
        <f>(COUNTIF(Z7:Z31,"=5")+COUNTIF(Z7:Z31,"=4")*0.64+COUNTIF(Z7:Z31,"=3")*0.32+COUNTIF(Z7:Z31,"=2")*0.14)/COUNTIF(Z7:Z31,"&gt;0")</f>
        <v>0.7122222222222222</v>
      </c>
      <c r="AA34" s="70">
        <f t="shared" si="17"/>
        <v>0.63296296296296284</v>
      </c>
      <c r="AB34" s="66">
        <f t="shared" si="18"/>
        <v>0.7742477926843252</v>
      </c>
      <c r="AC34" s="76">
        <f>COUNTIF(AC7:AC31,"сред")</f>
        <v>7</v>
      </c>
      <c r="AD34" s="77">
        <f>COUNTIF(AD7:AD31,"сред")</f>
        <v>8</v>
      </c>
    </row>
    <row r="35" spans="1:30" ht="15.75" thickBot="1">
      <c r="A35" s="104" t="s">
        <v>6</v>
      </c>
      <c r="B35" s="105"/>
      <c r="C35" s="32"/>
      <c r="D35" s="42">
        <f>SUM(D7:D31)/COUNTIF(D7:D31,"&gt;0")</f>
        <v>3.7777777777777777</v>
      </c>
      <c r="E35" s="33"/>
      <c r="F35" s="42">
        <f>SUM(F7:F31)/COUNTIF(F7:F31,"&gt;0")</f>
        <v>4.2222222222222223</v>
      </c>
      <c r="G35" s="32"/>
      <c r="H35" s="42">
        <f>SUM(H7:H31)/COUNTIF(H7:H31,"&gt;0")</f>
        <v>3.8235294117647061</v>
      </c>
      <c r="I35" s="33"/>
      <c r="J35" s="42">
        <f>SUM(J7:J31)/COUNTIF(J7:J31,"&gt;0")</f>
        <v>4.4444444444444446</v>
      </c>
      <c r="K35" s="32"/>
      <c r="L35" s="42">
        <f>SUM(L7:L31)/COUNTIF(L7:L31,"&gt;0")</f>
        <v>4.117647058823529</v>
      </c>
      <c r="M35" s="33"/>
      <c r="N35" s="42">
        <f>SUM(N7:N31)/COUNTIF(N7:N31,"&gt;0")</f>
        <v>4.6470588235294121</v>
      </c>
      <c r="O35" s="32"/>
      <c r="P35" s="42">
        <f>SUM(P7:P31)/COUNTIF(P7:P31,"&gt;0")</f>
        <v>3.6111111111111112</v>
      </c>
      <c r="Q35" s="33"/>
      <c r="R35" s="42">
        <f>SUM(R7:R31)/COUNTIF(R7:R31,"&gt;0")</f>
        <v>4</v>
      </c>
      <c r="S35" s="32"/>
      <c r="T35" s="42">
        <f>SUM(T7:T31)/COUNTIF(T7:T31,"&gt;0")</f>
        <v>4.3888888888888893</v>
      </c>
      <c r="U35" s="33"/>
      <c r="V35" s="42">
        <f>SUM(V7:V31)/COUNTIF(V7:V31,"&gt;0")</f>
        <v>4.6315789473684212</v>
      </c>
      <c r="W35" s="32"/>
      <c r="X35" s="42">
        <f>SUM(X7:X31)/COUNTIF(X7:X31,"&gt;0")</f>
        <v>3.8823529411764706</v>
      </c>
      <c r="Y35" s="33"/>
      <c r="Z35" s="42">
        <f>SUM(Z7:Z31)/COUNTIF(Z7:Z31,"&gt;0")</f>
        <v>4.166666666666667</v>
      </c>
      <c r="AA35" s="43">
        <f>SUM(AA7:AA31)/COUNTIF(AA7:AA31,"&gt;0")</f>
        <v>3.9444444444444446</v>
      </c>
      <c r="AB35" s="42">
        <f>SUM(AB7:AB31)/COUNTIF(AB7:AB31,"&gt;0")</f>
        <v>4.3421052631578938</v>
      </c>
      <c r="AC35" s="78">
        <f>COUNTIF(AC7:AC31,"н/ср")</f>
        <v>8</v>
      </c>
      <c r="AD35" s="79">
        <f>COUNTIF(AD7:AD31,"н/ср")</f>
        <v>3</v>
      </c>
    </row>
    <row r="36" spans="1:30">
      <c r="AC36" s="80">
        <f>COUNTIF(AC7:AC31,"низ")</f>
        <v>1</v>
      </c>
      <c r="AD36" s="80">
        <f>COUNTIF(AD7:AD31,"низ")</f>
        <v>0</v>
      </c>
    </row>
    <row r="39" spans="1:30" ht="18.75">
      <c r="B39" s="52" t="s">
        <v>205</v>
      </c>
    </row>
  </sheetData>
  <mergeCells count="31">
    <mergeCell ref="A1:AD1"/>
    <mergeCell ref="A3:A5"/>
    <mergeCell ref="B3:B5"/>
    <mergeCell ref="C3:F3"/>
    <mergeCell ref="G3:J3"/>
    <mergeCell ref="K3:N3"/>
    <mergeCell ref="O3:R3"/>
    <mergeCell ref="S3:V3"/>
    <mergeCell ref="W3:Z3"/>
    <mergeCell ref="AA3:AB3"/>
    <mergeCell ref="AC3:AD3"/>
    <mergeCell ref="C4:D4"/>
    <mergeCell ref="E4:F4"/>
    <mergeCell ref="G4:H4"/>
    <mergeCell ref="I4:J4"/>
    <mergeCell ref="K4:L4"/>
    <mergeCell ref="AD4:AD5"/>
    <mergeCell ref="W4:X4"/>
    <mergeCell ref="Y4:Z4"/>
    <mergeCell ref="AA4:AA5"/>
    <mergeCell ref="AB4:AB5"/>
    <mergeCell ref="AC4:AC5"/>
    <mergeCell ref="A32:B32"/>
    <mergeCell ref="A33:B33"/>
    <mergeCell ref="A34:B34"/>
    <mergeCell ref="A35:B35"/>
    <mergeCell ref="U4:V4"/>
    <mergeCell ref="M4:N4"/>
    <mergeCell ref="O4:P4"/>
    <mergeCell ref="Q4:R4"/>
    <mergeCell ref="S4:T4"/>
  </mergeCells>
  <printOptions horizontalCentered="1"/>
  <pageMargins left="0" right="0" top="0.59055118110236227" bottom="0" header="0" footer="0"/>
  <pageSetup paperSize="9" scale="7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AS39"/>
  <sheetViews>
    <sheetView view="pageBreakPreview" topLeftCell="A7" zoomScale="90" zoomScaleSheetLayoutView="90" workbookViewId="0">
      <selection activeCell="V20" sqref="V20"/>
    </sheetView>
  </sheetViews>
  <sheetFormatPr defaultRowHeight="15" outlineLevelCol="1"/>
  <cols>
    <col min="1" max="1" width="5.42578125" customWidth="1"/>
    <col min="2" max="2" width="24" customWidth="1"/>
    <col min="3" max="26" width="5.7109375" customWidth="1"/>
    <col min="27" max="30" width="6.7109375" customWidth="1"/>
    <col min="31" max="31" width="5.28515625" hidden="1" customWidth="1" outlineLevel="1"/>
    <col min="32" max="32" width="3" hidden="1" customWidth="1" outlineLevel="1"/>
    <col min="33" max="36" width="3.28515625" hidden="1" customWidth="1" outlineLevel="1"/>
    <col min="37" max="37" width="2.7109375" hidden="1" customWidth="1" outlineLevel="1"/>
    <col min="38" max="38" width="4.140625" hidden="1" customWidth="1" outlineLevel="1"/>
    <col min="39" max="39" width="3.42578125" hidden="1" customWidth="1" outlineLevel="1"/>
    <col min="40" max="40" width="3" hidden="1" customWidth="1" outlineLevel="1"/>
    <col min="41" max="41" width="2.5703125" hidden="1" customWidth="1" outlineLevel="1"/>
    <col min="42" max="42" width="2.85546875" hidden="1" customWidth="1" outlineLevel="1"/>
    <col min="43" max="43" width="3.140625" hidden="1" customWidth="1" outlineLevel="1"/>
    <col min="44" max="44" width="3.42578125" hidden="1" customWidth="1" outlineLevel="1"/>
    <col min="45" max="45" width="9.140625" collapsed="1"/>
  </cols>
  <sheetData>
    <row r="1" spans="1:44" ht="18.75">
      <c r="A1" s="112" t="s">
        <v>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</row>
    <row r="2" spans="1:44" ht="19.5" thickBot="1">
      <c r="A2" s="1"/>
      <c r="K2" s="6" t="s">
        <v>92</v>
      </c>
      <c r="L2" s="5" t="s">
        <v>17</v>
      </c>
    </row>
    <row r="3" spans="1:44">
      <c r="A3" s="113" t="s">
        <v>1</v>
      </c>
      <c r="B3" s="115" t="s">
        <v>2</v>
      </c>
      <c r="C3" s="117" t="s">
        <v>3</v>
      </c>
      <c r="D3" s="118"/>
      <c r="E3" s="118"/>
      <c r="F3" s="119"/>
      <c r="G3" s="117" t="s">
        <v>7</v>
      </c>
      <c r="H3" s="118"/>
      <c r="I3" s="118"/>
      <c r="J3" s="119"/>
      <c r="K3" s="117" t="s">
        <v>8</v>
      </c>
      <c r="L3" s="118"/>
      <c r="M3" s="118"/>
      <c r="N3" s="119"/>
      <c r="O3" s="117" t="s">
        <v>9</v>
      </c>
      <c r="P3" s="118"/>
      <c r="Q3" s="118"/>
      <c r="R3" s="119"/>
      <c r="S3" s="117" t="s">
        <v>10</v>
      </c>
      <c r="T3" s="118"/>
      <c r="U3" s="118"/>
      <c r="V3" s="119"/>
      <c r="W3" s="120" t="s">
        <v>11</v>
      </c>
      <c r="X3" s="118"/>
      <c r="Y3" s="118"/>
      <c r="Z3" s="121"/>
      <c r="AA3" s="117" t="s">
        <v>6</v>
      </c>
      <c r="AB3" s="119"/>
      <c r="AC3" s="117" t="s">
        <v>15</v>
      </c>
      <c r="AD3" s="119"/>
    </row>
    <row r="4" spans="1:44" ht="15" customHeight="1">
      <c r="A4" s="114"/>
      <c r="B4" s="116"/>
      <c r="C4" s="108" t="s">
        <v>4</v>
      </c>
      <c r="D4" s="106"/>
      <c r="E4" s="106" t="s">
        <v>69</v>
      </c>
      <c r="F4" s="107"/>
      <c r="G4" s="108" t="s">
        <v>4</v>
      </c>
      <c r="H4" s="106"/>
      <c r="I4" s="106" t="s">
        <v>69</v>
      </c>
      <c r="J4" s="107"/>
      <c r="K4" s="108" t="s">
        <v>4</v>
      </c>
      <c r="L4" s="106"/>
      <c r="M4" s="106" t="s">
        <v>69</v>
      </c>
      <c r="N4" s="107"/>
      <c r="O4" s="108" t="s">
        <v>4</v>
      </c>
      <c r="P4" s="106"/>
      <c r="Q4" s="106" t="s">
        <v>69</v>
      </c>
      <c r="R4" s="107"/>
      <c r="S4" s="108" t="s">
        <v>4</v>
      </c>
      <c r="T4" s="106"/>
      <c r="U4" s="106" t="s">
        <v>69</v>
      </c>
      <c r="V4" s="107"/>
      <c r="W4" s="110" t="s">
        <v>4</v>
      </c>
      <c r="X4" s="106"/>
      <c r="Y4" s="106" t="s">
        <v>69</v>
      </c>
      <c r="Z4" s="107"/>
      <c r="AA4" s="111" t="s">
        <v>4</v>
      </c>
      <c r="AB4" s="109" t="s">
        <v>69</v>
      </c>
      <c r="AC4" s="111" t="s">
        <v>4</v>
      </c>
      <c r="AD4" s="109" t="s">
        <v>69</v>
      </c>
    </row>
    <row r="5" spans="1:44">
      <c r="A5" s="114"/>
      <c r="B5" s="116"/>
      <c r="C5" s="11" t="s">
        <v>5</v>
      </c>
      <c r="D5" s="2" t="s">
        <v>42</v>
      </c>
      <c r="E5" s="2" t="s">
        <v>5</v>
      </c>
      <c r="F5" s="23" t="s">
        <v>42</v>
      </c>
      <c r="G5" s="11" t="s">
        <v>5</v>
      </c>
      <c r="H5" s="2" t="s">
        <v>42</v>
      </c>
      <c r="I5" s="2" t="s">
        <v>5</v>
      </c>
      <c r="J5" s="23" t="s">
        <v>42</v>
      </c>
      <c r="K5" s="11" t="s">
        <v>5</v>
      </c>
      <c r="L5" s="2" t="s">
        <v>42</v>
      </c>
      <c r="M5" s="2" t="s">
        <v>5</v>
      </c>
      <c r="N5" s="23" t="s">
        <v>42</v>
      </c>
      <c r="O5" s="11" t="s">
        <v>5</v>
      </c>
      <c r="P5" s="2" t="s">
        <v>42</v>
      </c>
      <c r="Q5" s="2" t="s">
        <v>5</v>
      </c>
      <c r="R5" s="23" t="s">
        <v>42</v>
      </c>
      <c r="S5" s="11" t="s">
        <v>5</v>
      </c>
      <c r="T5" s="2" t="s">
        <v>42</v>
      </c>
      <c r="U5" s="2" t="s">
        <v>5</v>
      </c>
      <c r="V5" s="23" t="s">
        <v>42</v>
      </c>
      <c r="W5" s="18" t="s">
        <v>5</v>
      </c>
      <c r="X5" s="2" t="s">
        <v>42</v>
      </c>
      <c r="Y5" s="2" t="s">
        <v>5</v>
      </c>
      <c r="Z5" s="2" t="s">
        <v>42</v>
      </c>
      <c r="AA5" s="111"/>
      <c r="AB5" s="109"/>
      <c r="AC5" s="111"/>
      <c r="AD5" s="109"/>
    </row>
    <row r="6" spans="1:44" ht="7.5" customHeight="1">
      <c r="A6" s="9"/>
      <c r="B6" s="13"/>
      <c r="C6" s="9"/>
      <c r="D6" s="4"/>
      <c r="E6" s="4"/>
      <c r="F6" s="10"/>
      <c r="G6" s="9"/>
      <c r="H6" s="4"/>
      <c r="I6" s="4"/>
      <c r="J6" s="10"/>
      <c r="K6" s="9"/>
      <c r="L6" s="4"/>
      <c r="M6" s="4"/>
      <c r="N6" s="10"/>
      <c r="O6" s="9"/>
      <c r="P6" s="4"/>
      <c r="Q6" s="4"/>
      <c r="R6" s="10"/>
      <c r="S6" s="9"/>
      <c r="T6" s="4"/>
      <c r="U6" s="4"/>
      <c r="V6" s="10"/>
      <c r="W6" s="19"/>
      <c r="X6" s="4"/>
      <c r="Y6" s="4"/>
      <c r="Z6" s="13"/>
      <c r="AA6" s="9"/>
      <c r="AB6" s="10"/>
      <c r="AC6" s="9"/>
      <c r="AD6" s="10"/>
    </row>
    <row r="7" spans="1:44">
      <c r="A7" s="11">
        <v>1</v>
      </c>
      <c r="B7" s="14" t="s">
        <v>93</v>
      </c>
      <c r="C7" s="97">
        <v>5</v>
      </c>
      <c r="D7" s="26">
        <v>3</v>
      </c>
      <c r="E7" s="26">
        <v>5</v>
      </c>
      <c r="F7" s="27">
        <v>3</v>
      </c>
      <c r="G7" s="35">
        <v>5.8</v>
      </c>
      <c r="H7" s="36">
        <v>3</v>
      </c>
      <c r="I7" s="37">
        <v>5.8</v>
      </c>
      <c r="J7" s="27">
        <v>3</v>
      </c>
      <c r="K7" s="16">
        <v>9</v>
      </c>
      <c r="L7" s="26">
        <v>4</v>
      </c>
      <c r="M7" s="3">
        <v>8.9</v>
      </c>
      <c r="N7" s="27">
        <v>4</v>
      </c>
      <c r="O7" s="16">
        <v>165</v>
      </c>
      <c r="P7" s="26">
        <v>4</v>
      </c>
      <c r="Q7" s="3">
        <v>168</v>
      </c>
      <c r="R7" s="27">
        <v>4</v>
      </c>
      <c r="S7" s="16">
        <v>30</v>
      </c>
      <c r="T7" s="26">
        <v>5</v>
      </c>
      <c r="U7" s="3">
        <v>32</v>
      </c>
      <c r="V7" s="27">
        <v>5</v>
      </c>
      <c r="W7" s="20">
        <v>1100</v>
      </c>
      <c r="X7" s="26">
        <v>4</v>
      </c>
      <c r="Y7" s="3">
        <v>1200</v>
      </c>
      <c r="Z7" s="38">
        <v>4</v>
      </c>
      <c r="AA7" s="39">
        <f>(D7+H7+L7+P7+T7+X7)/(AE7+0.0000000000000000001)</f>
        <v>3.8333333333333335</v>
      </c>
      <c r="AB7" s="40">
        <f>(F7+J7+N7+R7+V7+Z7)/(AL7+0.000000000000001)</f>
        <v>3.8333333333333326</v>
      </c>
      <c r="AC7" s="57" t="str">
        <f>IF(AA7&lt;2," ",IF(AA7&lt;3,"низ",IF(AA7&lt;4,"н/ср",IF(AA7&lt;4.5,"сред",IF(AA7&lt;5,"в/ср","выс")))))</f>
        <v>н/ср</v>
      </c>
      <c r="AD7" s="53" t="str">
        <f>IF(AB7&lt;2," ",IF(AB7&lt;3,"низ",IF(AB7&lt;4,"н/ср",IF(AB7&lt;4.5,"сред",IF(AB7&lt;5,"в/ср","выс")))))</f>
        <v>н/ср</v>
      </c>
      <c r="AE7" s="41">
        <f>SUM(AF7:AK7)</f>
        <v>6</v>
      </c>
      <c r="AF7" s="41">
        <f>IF(D7&gt;0,1,0)</f>
        <v>1</v>
      </c>
      <c r="AG7" s="41">
        <f>IF(H7&gt;0,1,0)</f>
        <v>1</v>
      </c>
      <c r="AH7" s="41">
        <f>IF(L7&gt;0,1,0)</f>
        <v>1</v>
      </c>
      <c r="AI7" s="41">
        <f>IF(P7&gt;0,1,0)</f>
        <v>1</v>
      </c>
      <c r="AJ7" s="41">
        <f>IF(T7&gt;0,1,0)</f>
        <v>1</v>
      </c>
      <c r="AK7" s="41">
        <f>IF(X7&gt;0,1,0)</f>
        <v>1</v>
      </c>
      <c r="AL7" s="41">
        <f>SUM(AM7:AR7)</f>
        <v>6</v>
      </c>
      <c r="AM7" s="41">
        <f>IF(F7&gt;0,1,0)</f>
        <v>1</v>
      </c>
      <c r="AN7" s="41">
        <f>IF(J7&gt;0,1,0)</f>
        <v>1</v>
      </c>
      <c r="AO7" s="41">
        <f>IF(N7&gt;0,1,0)</f>
        <v>1</v>
      </c>
      <c r="AP7" s="41">
        <f>IF(R7&gt;0,1,0)</f>
        <v>1</v>
      </c>
      <c r="AQ7" s="41">
        <f>IF(V7&gt;0,1,0)</f>
        <v>1</v>
      </c>
      <c r="AR7" s="41">
        <f>IF(Z7&gt;0,1,0)</f>
        <v>1</v>
      </c>
    </row>
    <row r="8" spans="1:44">
      <c r="A8" s="11">
        <v>2</v>
      </c>
      <c r="B8" s="14" t="s">
        <v>94</v>
      </c>
      <c r="C8" s="97">
        <v>4</v>
      </c>
      <c r="D8" s="26">
        <v>3</v>
      </c>
      <c r="E8" s="26">
        <v>4</v>
      </c>
      <c r="F8" s="27">
        <v>3</v>
      </c>
      <c r="G8" s="35">
        <v>4.8</v>
      </c>
      <c r="H8" s="36">
        <v>4</v>
      </c>
      <c r="I8" s="37">
        <v>5</v>
      </c>
      <c r="J8" s="27">
        <v>4</v>
      </c>
      <c r="K8" s="16">
        <v>8.1999999999999993</v>
      </c>
      <c r="L8" s="26">
        <v>4</v>
      </c>
      <c r="M8" s="3">
        <v>8</v>
      </c>
      <c r="N8" s="27">
        <v>4</v>
      </c>
      <c r="O8" s="16">
        <v>225</v>
      </c>
      <c r="P8" s="26">
        <v>5</v>
      </c>
      <c r="Q8" s="3">
        <v>213</v>
      </c>
      <c r="R8" s="27">
        <v>4</v>
      </c>
      <c r="S8" s="16">
        <v>8</v>
      </c>
      <c r="T8" s="26">
        <v>4</v>
      </c>
      <c r="U8" s="3">
        <v>12</v>
      </c>
      <c r="V8" s="27">
        <v>5</v>
      </c>
      <c r="W8" s="20">
        <v>1275</v>
      </c>
      <c r="X8" s="26">
        <v>4</v>
      </c>
      <c r="Y8" s="3">
        <v>1150</v>
      </c>
      <c r="Z8" s="38">
        <v>3</v>
      </c>
      <c r="AA8" s="39">
        <f t="shared" ref="AA8:AA30" si="0">(D8+H8+L8+P8+T8+X8)/(AE8+0.0000000000000000001)</f>
        <v>4</v>
      </c>
      <c r="AB8" s="40">
        <f t="shared" ref="AB8:AB30" si="1">(F8+J8+N8+R8+V8+Z8)/(AL8+0.000000000000001)</f>
        <v>3.8333333333333326</v>
      </c>
      <c r="AC8" s="57" t="str">
        <f t="shared" ref="AC8:AD31" si="2">IF(AA8&lt;2," ",IF(AA8&lt;3,"низ",IF(AA8&lt;4,"н/ср",IF(AA8&lt;4.5,"сред",IF(AA8&lt;5,"в/ср","выс")))))</f>
        <v>сред</v>
      </c>
      <c r="AD8" s="53" t="str">
        <f t="shared" si="2"/>
        <v>н/ср</v>
      </c>
      <c r="AE8" s="41">
        <f t="shared" ref="AE8:AE30" si="3">SUM(AF8:AK8)</f>
        <v>6</v>
      </c>
      <c r="AF8" s="41">
        <f t="shared" ref="AF8:AF30" si="4">IF(D8&gt;0,1,0)</f>
        <v>1</v>
      </c>
      <c r="AG8" s="41">
        <f t="shared" ref="AG8:AG30" si="5">IF(H8&gt;0,1,0)</f>
        <v>1</v>
      </c>
      <c r="AH8" s="41">
        <f t="shared" ref="AH8:AH30" si="6">IF(L8&gt;0,1,0)</f>
        <v>1</v>
      </c>
      <c r="AI8" s="41">
        <f t="shared" ref="AI8:AI30" si="7">IF(P8&gt;0,1,0)</f>
        <v>1</v>
      </c>
      <c r="AJ8" s="41">
        <f t="shared" ref="AJ8:AJ30" si="8">IF(T8&gt;0,1,0)</f>
        <v>1</v>
      </c>
      <c r="AK8" s="41">
        <f t="shared" ref="AK8:AK30" si="9">IF(X8&gt;0,1,0)</f>
        <v>1</v>
      </c>
      <c r="AL8" s="41">
        <f t="shared" ref="AL8:AL30" si="10">SUM(AM8:AR8)</f>
        <v>6</v>
      </c>
      <c r="AM8" s="41">
        <f t="shared" ref="AM8:AM30" si="11">IF(F8&gt;0,1,0)</f>
        <v>1</v>
      </c>
      <c r="AN8" s="41">
        <f t="shared" ref="AN8:AN30" si="12">IF(J8&gt;0,1,0)</f>
        <v>1</v>
      </c>
      <c r="AO8" s="41">
        <f t="shared" ref="AO8:AO30" si="13">IF(N8&gt;0,1,0)</f>
        <v>1</v>
      </c>
      <c r="AP8" s="41">
        <f t="shared" ref="AP8:AP30" si="14">IF(R8&gt;0,1,0)</f>
        <v>1</v>
      </c>
      <c r="AQ8" s="41">
        <f t="shared" ref="AQ8:AQ30" si="15">IF(V8&gt;0,1,0)</f>
        <v>1</v>
      </c>
      <c r="AR8" s="41">
        <f t="shared" ref="AR8:AR30" si="16">IF(Z8&gt;0,1,0)</f>
        <v>1</v>
      </c>
    </row>
    <row r="9" spans="1:44">
      <c r="A9" s="11">
        <v>3</v>
      </c>
      <c r="B9" s="14" t="s">
        <v>95</v>
      </c>
      <c r="C9" s="97">
        <v>2</v>
      </c>
      <c r="D9" s="26">
        <v>2</v>
      </c>
      <c r="E9" s="26">
        <v>8</v>
      </c>
      <c r="F9" s="27">
        <v>3</v>
      </c>
      <c r="G9" s="35">
        <v>5.5</v>
      </c>
      <c r="H9" s="36">
        <v>4</v>
      </c>
      <c r="I9" s="37">
        <v>5</v>
      </c>
      <c r="J9" s="27">
        <v>4</v>
      </c>
      <c r="K9" s="16">
        <v>8.6999999999999993</v>
      </c>
      <c r="L9" s="26">
        <v>4</v>
      </c>
      <c r="M9" s="3">
        <v>8.5</v>
      </c>
      <c r="N9" s="27">
        <v>5</v>
      </c>
      <c r="O9" s="16">
        <v>165</v>
      </c>
      <c r="P9" s="26">
        <v>4</v>
      </c>
      <c r="Q9" s="3">
        <v>170</v>
      </c>
      <c r="R9" s="27">
        <v>4</v>
      </c>
      <c r="S9" s="16">
        <v>21</v>
      </c>
      <c r="T9" s="26">
        <v>5</v>
      </c>
      <c r="U9" s="3">
        <v>24</v>
      </c>
      <c r="V9" s="27">
        <v>5</v>
      </c>
      <c r="W9" s="20">
        <v>900</v>
      </c>
      <c r="X9" s="26">
        <v>3</v>
      </c>
      <c r="Y9" s="3">
        <v>1000</v>
      </c>
      <c r="Z9" s="38">
        <v>3</v>
      </c>
      <c r="AA9" s="39">
        <f t="shared" si="0"/>
        <v>3.6666666666666665</v>
      </c>
      <c r="AB9" s="40">
        <f t="shared" si="1"/>
        <v>3.9999999999999996</v>
      </c>
      <c r="AC9" s="57" t="str">
        <f t="shared" si="2"/>
        <v>н/ср</v>
      </c>
      <c r="AD9" s="53" t="str">
        <f t="shared" si="2"/>
        <v>сред</v>
      </c>
      <c r="AE9" s="41">
        <f t="shared" si="3"/>
        <v>6</v>
      </c>
      <c r="AF9" s="41">
        <f t="shared" si="4"/>
        <v>1</v>
      </c>
      <c r="AG9" s="41">
        <f t="shared" si="5"/>
        <v>1</v>
      </c>
      <c r="AH9" s="41">
        <f t="shared" si="6"/>
        <v>1</v>
      </c>
      <c r="AI9" s="41">
        <f t="shared" si="7"/>
        <v>1</v>
      </c>
      <c r="AJ9" s="41">
        <f t="shared" si="8"/>
        <v>1</v>
      </c>
      <c r="AK9" s="41">
        <f t="shared" si="9"/>
        <v>1</v>
      </c>
      <c r="AL9" s="41">
        <f t="shared" si="10"/>
        <v>6</v>
      </c>
      <c r="AM9" s="41">
        <f t="shared" si="11"/>
        <v>1</v>
      </c>
      <c r="AN9" s="41">
        <f t="shared" si="12"/>
        <v>1</v>
      </c>
      <c r="AO9" s="41">
        <f t="shared" si="13"/>
        <v>1</v>
      </c>
      <c r="AP9" s="41">
        <f t="shared" si="14"/>
        <v>1</v>
      </c>
      <c r="AQ9" s="41">
        <f t="shared" si="15"/>
        <v>1</v>
      </c>
      <c r="AR9" s="41">
        <f t="shared" si="16"/>
        <v>1</v>
      </c>
    </row>
    <row r="10" spans="1:44">
      <c r="A10" s="11">
        <v>4</v>
      </c>
      <c r="B10" s="14" t="s">
        <v>96</v>
      </c>
      <c r="C10" s="97">
        <v>6</v>
      </c>
      <c r="D10" s="26">
        <v>3</v>
      </c>
      <c r="E10" s="26">
        <v>2</v>
      </c>
      <c r="F10" s="27">
        <v>2</v>
      </c>
      <c r="G10" s="35">
        <v>6.8</v>
      </c>
      <c r="H10" s="36">
        <v>2</v>
      </c>
      <c r="I10" s="37">
        <v>6.3</v>
      </c>
      <c r="J10" s="27">
        <v>2</v>
      </c>
      <c r="K10" s="16">
        <v>11.2</v>
      </c>
      <c r="L10" s="26">
        <v>2</v>
      </c>
      <c r="M10" s="3">
        <v>10.9</v>
      </c>
      <c r="N10" s="27">
        <v>2</v>
      </c>
      <c r="O10" s="16">
        <v>123</v>
      </c>
      <c r="P10" s="26">
        <v>2</v>
      </c>
      <c r="Q10" s="3">
        <v>127</v>
      </c>
      <c r="R10" s="27">
        <v>2</v>
      </c>
      <c r="S10" s="16">
        <v>20</v>
      </c>
      <c r="T10" s="26">
        <v>5</v>
      </c>
      <c r="U10" s="3">
        <v>18</v>
      </c>
      <c r="V10" s="27">
        <v>4</v>
      </c>
      <c r="W10" s="20">
        <v>600</v>
      </c>
      <c r="X10" s="26">
        <v>2</v>
      </c>
      <c r="Y10" s="3">
        <v>600</v>
      </c>
      <c r="Z10" s="38">
        <v>2</v>
      </c>
      <c r="AA10" s="39">
        <f t="shared" si="0"/>
        <v>2.6666666666666665</v>
      </c>
      <c r="AB10" s="40">
        <f t="shared" si="1"/>
        <v>2.333333333333333</v>
      </c>
      <c r="AC10" s="57" t="str">
        <f t="shared" si="2"/>
        <v>низ</v>
      </c>
      <c r="AD10" s="53" t="str">
        <f t="shared" si="2"/>
        <v>низ</v>
      </c>
      <c r="AE10" s="41">
        <f t="shared" si="3"/>
        <v>6</v>
      </c>
      <c r="AF10" s="41">
        <f t="shared" si="4"/>
        <v>1</v>
      </c>
      <c r="AG10" s="41">
        <f t="shared" si="5"/>
        <v>1</v>
      </c>
      <c r="AH10" s="41">
        <f t="shared" si="6"/>
        <v>1</v>
      </c>
      <c r="AI10" s="41">
        <f t="shared" si="7"/>
        <v>1</v>
      </c>
      <c r="AJ10" s="41">
        <f t="shared" si="8"/>
        <v>1</v>
      </c>
      <c r="AK10" s="41">
        <f t="shared" si="9"/>
        <v>1</v>
      </c>
      <c r="AL10" s="41">
        <f t="shared" si="10"/>
        <v>6</v>
      </c>
      <c r="AM10" s="41">
        <f t="shared" si="11"/>
        <v>1</v>
      </c>
      <c r="AN10" s="41">
        <f t="shared" si="12"/>
        <v>1</v>
      </c>
      <c r="AO10" s="41">
        <f t="shared" si="13"/>
        <v>1</v>
      </c>
      <c r="AP10" s="41">
        <f t="shared" si="14"/>
        <v>1</v>
      </c>
      <c r="AQ10" s="41">
        <f t="shared" si="15"/>
        <v>1</v>
      </c>
      <c r="AR10" s="41">
        <f t="shared" si="16"/>
        <v>1</v>
      </c>
    </row>
    <row r="11" spans="1:44">
      <c r="A11" s="11">
        <v>5</v>
      </c>
      <c r="B11" s="14" t="s">
        <v>97</v>
      </c>
      <c r="C11" s="97">
        <v>10</v>
      </c>
      <c r="D11" s="26">
        <v>5</v>
      </c>
      <c r="E11" s="26">
        <v>12</v>
      </c>
      <c r="F11" s="27">
        <v>5</v>
      </c>
      <c r="G11" s="35">
        <v>5</v>
      </c>
      <c r="H11" s="36">
        <v>4</v>
      </c>
      <c r="I11" s="37">
        <v>5.0999999999999996</v>
      </c>
      <c r="J11" s="27">
        <v>4</v>
      </c>
      <c r="K11" s="16">
        <v>8.5</v>
      </c>
      <c r="L11" s="26">
        <v>3</v>
      </c>
      <c r="M11" s="3">
        <v>8.4</v>
      </c>
      <c r="N11" s="27">
        <v>4</v>
      </c>
      <c r="O11" s="16">
        <v>175</v>
      </c>
      <c r="P11" s="26">
        <v>3</v>
      </c>
      <c r="Q11" s="3">
        <v>215</v>
      </c>
      <c r="R11" s="27">
        <v>4</v>
      </c>
      <c r="S11" s="16">
        <v>10</v>
      </c>
      <c r="T11" s="26">
        <v>4</v>
      </c>
      <c r="U11" s="3">
        <v>11</v>
      </c>
      <c r="V11" s="27">
        <v>4</v>
      </c>
      <c r="W11" s="20">
        <v>1100</v>
      </c>
      <c r="X11" s="26">
        <v>3</v>
      </c>
      <c r="Y11" s="3">
        <v>1100</v>
      </c>
      <c r="Z11" s="38">
        <v>3</v>
      </c>
      <c r="AA11" s="39">
        <f t="shared" si="0"/>
        <v>3.6666666666666665</v>
      </c>
      <c r="AB11" s="40">
        <f t="shared" si="1"/>
        <v>3.9999999999999996</v>
      </c>
      <c r="AC11" s="57" t="str">
        <f t="shared" si="2"/>
        <v>н/ср</v>
      </c>
      <c r="AD11" s="53" t="str">
        <f t="shared" si="2"/>
        <v>сред</v>
      </c>
      <c r="AE11" s="41">
        <f t="shared" si="3"/>
        <v>6</v>
      </c>
      <c r="AF11" s="41">
        <f t="shared" si="4"/>
        <v>1</v>
      </c>
      <c r="AG11" s="41">
        <f t="shared" si="5"/>
        <v>1</v>
      </c>
      <c r="AH11" s="41">
        <f t="shared" si="6"/>
        <v>1</v>
      </c>
      <c r="AI11" s="41">
        <f t="shared" si="7"/>
        <v>1</v>
      </c>
      <c r="AJ11" s="41">
        <f t="shared" si="8"/>
        <v>1</v>
      </c>
      <c r="AK11" s="41">
        <f t="shared" si="9"/>
        <v>1</v>
      </c>
      <c r="AL11" s="41">
        <f t="shared" si="10"/>
        <v>6</v>
      </c>
      <c r="AM11" s="41">
        <f t="shared" si="11"/>
        <v>1</v>
      </c>
      <c r="AN11" s="41">
        <f t="shared" si="12"/>
        <v>1</v>
      </c>
      <c r="AO11" s="41">
        <f t="shared" si="13"/>
        <v>1</v>
      </c>
      <c r="AP11" s="41">
        <f t="shared" si="14"/>
        <v>1</v>
      </c>
      <c r="AQ11" s="41">
        <f t="shared" si="15"/>
        <v>1</v>
      </c>
      <c r="AR11" s="41">
        <f t="shared" si="16"/>
        <v>1</v>
      </c>
    </row>
    <row r="12" spans="1:44">
      <c r="A12" s="11">
        <v>6</v>
      </c>
      <c r="B12" s="14" t="s">
        <v>98</v>
      </c>
      <c r="C12" s="97">
        <v>7</v>
      </c>
      <c r="D12" s="26">
        <v>4</v>
      </c>
      <c r="E12" s="26">
        <v>12</v>
      </c>
      <c r="F12" s="27">
        <v>5</v>
      </c>
      <c r="G12" s="35">
        <v>4.7</v>
      </c>
      <c r="H12" s="36">
        <v>4</v>
      </c>
      <c r="I12" s="37">
        <v>4.5999999999999996</v>
      </c>
      <c r="J12" s="27">
        <v>4</v>
      </c>
      <c r="K12" s="16">
        <v>7.5</v>
      </c>
      <c r="L12" s="26">
        <v>5</v>
      </c>
      <c r="M12" s="3">
        <v>7.4</v>
      </c>
      <c r="N12" s="27">
        <v>5</v>
      </c>
      <c r="O12" s="16">
        <v>230</v>
      </c>
      <c r="P12" s="26">
        <v>5</v>
      </c>
      <c r="Q12" s="3">
        <v>244</v>
      </c>
      <c r="R12" s="27">
        <v>5</v>
      </c>
      <c r="S12" s="16">
        <v>8</v>
      </c>
      <c r="T12" s="26">
        <v>4</v>
      </c>
      <c r="U12" s="3">
        <v>23</v>
      </c>
      <c r="V12" s="27">
        <v>5</v>
      </c>
      <c r="W12" s="20">
        <v>1400</v>
      </c>
      <c r="X12" s="26">
        <v>4</v>
      </c>
      <c r="Y12" s="3">
        <v>1400</v>
      </c>
      <c r="Z12" s="38">
        <v>4</v>
      </c>
      <c r="AA12" s="39">
        <f t="shared" si="0"/>
        <v>4.333333333333333</v>
      </c>
      <c r="AB12" s="40">
        <f t="shared" si="1"/>
        <v>4.6666666666666661</v>
      </c>
      <c r="AC12" s="57" t="str">
        <f t="shared" si="2"/>
        <v>сред</v>
      </c>
      <c r="AD12" s="53" t="str">
        <f t="shared" si="2"/>
        <v>в/ср</v>
      </c>
      <c r="AE12" s="41">
        <f t="shared" si="3"/>
        <v>6</v>
      </c>
      <c r="AF12" s="41">
        <f t="shared" si="4"/>
        <v>1</v>
      </c>
      <c r="AG12" s="41">
        <f t="shared" si="5"/>
        <v>1</v>
      </c>
      <c r="AH12" s="41">
        <f t="shared" si="6"/>
        <v>1</v>
      </c>
      <c r="AI12" s="41">
        <f t="shared" si="7"/>
        <v>1</v>
      </c>
      <c r="AJ12" s="41">
        <f t="shared" si="8"/>
        <v>1</v>
      </c>
      <c r="AK12" s="41">
        <f t="shared" si="9"/>
        <v>1</v>
      </c>
      <c r="AL12" s="41">
        <f t="shared" si="10"/>
        <v>6</v>
      </c>
      <c r="AM12" s="41">
        <f t="shared" si="11"/>
        <v>1</v>
      </c>
      <c r="AN12" s="41">
        <f t="shared" si="12"/>
        <v>1</v>
      </c>
      <c r="AO12" s="41">
        <f t="shared" si="13"/>
        <v>1</v>
      </c>
      <c r="AP12" s="41">
        <f t="shared" si="14"/>
        <v>1</v>
      </c>
      <c r="AQ12" s="41">
        <f t="shared" si="15"/>
        <v>1</v>
      </c>
      <c r="AR12" s="41">
        <f t="shared" si="16"/>
        <v>1</v>
      </c>
    </row>
    <row r="13" spans="1:44">
      <c r="A13" s="11">
        <v>7</v>
      </c>
      <c r="B13" s="14" t="s">
        <v>99</v>
      </c>
      <c r="C13" s="97">
        <v>10</v>
      </c>
      <c r="D13" s="26">
        <v>5</v>
      </c>
      <c r="E13" s="26">
        <v>10</v>
      </c>
      <c r="F13" s="27">
        <v>5</v>
      </c>
      <c r="G13" s="35">
        <v>4.7</v>
      </c>
      <c r="H13" s="36">
        <v>4</v>
      </c>
      <c r="I13" s="37">
        <v>4.5</v>
      </c>
      <c r="J13" s="27">
        <v>5</v>
      </c>
      <c r="K13" s="16">
        <v>7.3</v>
      </c>
      <c r="L13" s="26">
        <v>5</v>
      </c>
      <c r="M13" s="3">
        <v>7.1</v>
      </c>
      <c r="N13" s="27">
        <v>5</v>
      </c>
      <c r="O13" s="16">
        <v>245</v>
      </c>
      <c r="P13" s="26">
        <v>5</v>
      </c>
      <c r="Q13" s="3">
        <v>247</v>
      </c>
      <c r="R13" s="27">
        <v>5</v>
      </c>
      <c r="S13" s="16">
        <v>9</v>
      </c>
      <c r="T13" s="26">
        <v>4</v>
      </c>
      <c r="U13" s="3">
        <v>13</v>
      </c>
      <c r="V13" s="27">
        <v>5</v>
      </c>
      <c r="W13" s="20">
        <v>1500</v>
      </c>
      <c r="X13" s="26">
        <v>5</v>
      </c>
      <c r="Y13" s="3">
        <v>1700</v>
      </c>
      <c r="Z13" s="38">
        <v>5</v>
      </c>
      <c r="AA13" s="39">
        <f t="shared" si="0"/>
        <v>4.666666666666667</v>
      </c>
      <c r="AB13" s="40">
        <f t="shared" si="1"/>
        <v>4.9999999999999991</v>
      </c>
      <c r="AC13" s="57" t="str">
        <f t="shared" si="2"/>
        <v>в/ср</v>
      </c>
      <c r="AD13" s="53" t="str">
        <f t="shared" si="2"/>
        <v>выс</v>
      </c>
      <c r="AE13" s="41">
        <f t="shared" si="3"/>
        <v>6</v>
      </c>
      <c r="AF13" s="41">
        <f t="shared" si="4"/>
        <v>1</v>
      </c>
      <c r="AG13" s="41">
        <f t="shared" si="5"/>
        <v>1</v>
      </c>
      <c r="AH13" s="41">
        <f t="shared" si="6"/>
        <v>1</v>
      </c>
      <c r="AI13" s="41">
        <f t="shared" si="7"/>
        <v>1</v>
      </c>
      <c r="AJ13" s="41">
        <f t="shared" si="8"/>
        <v>1</v>
      </c>
      <c r="AK13" s="41">
        <f t="shared" si="9"/>
        <v>1</v>
      </c>
      <c r="AL13" s="41">
        <f t="shared" si="10"/>
        <v>6</v>
      </c>
      <c r="AM13" s="41">
        <f t="shared" si="11"/>
        <v>1</v>
      </c>
      <c r="AN13" s="41">
        <f t="shared" si="12"/>
        <v>1</v>
      </c>
      <c r="AO13" s="41">
        <f t="shared" si="13"/>
        <v>1</v>
      </c>
      <c r="AP13" s="41">
        <f t="shared" si="14"/>
        <v>1</v>
      </c>
      <c r="AQ13" s="41">
        <f t="shared" si="15"/>
        <v>1</v>
      </c>
      <c r="AR13" s="41">
        <f t="shared" si="16"/>
        <v>1</v>
      </c>
    </row>
    <row r="14" spans="1:44">
      <c r="A14" s="11">
        <v>8</v>
      </c>
      <c r="B14" s="14" t="s">
        <v>100</v>
      </c>
      <c r="C14" s="97">
        <v>16</v>
      </c>
      <c r="D14" s="26">
        <v>5</v>
      </c>
      <c r="E14" s="26">
        <v>12</v>
      </c>
      <c r="F14" s="27">
        <v>4</v>
      </c>
      <c r="G14" s="35">
        <v>5.3</v>
      </c>
      <c r="H14" s="36">
        <v>4</v>
      </c>
      <c r="I14" s="37">
        <v>4.9000000000000004</v>
      </c>
      <c r="J14" s="27">
        <v>5</v>
      </c>
      <c r="K14" s="16">
        <v>8.4</v>
      </c>
      <c r="L14" s="26">
        <v>5</v>
      </c>
      <c r="M14" s="3">
        <v>8.3000000000000007</v>
      </c>
      <c r="N14" s="27">
        <v>5</v>
      </c>
      <c r="O14" s="16">
        <v>168</v>
      </c>
      <c r="P14" s="26">
        <v>4</v>
      </c>
      <c r="Q14" s="3">
        <v>182</v>
      </c>
      <c r="R14" s="27">
        <v>4</v>
      </c>
      <c r="S14" s="16">
        <v>25</v>
      </c>
      <c r="T14" s="26">
        <v>5</v>
      </c>
      <c r="U14" s="3">
        <v>28</v>
      </c>
      <c r="V14" s="27">
        <v>5</v>
      </c>
      <c r="W14" s="20">
        <v>1000</v>
      </c>
      <c r="X14" s="26">
        <v>3</v>
      </c>
      <c r="Y14" s="3">
        <v>1100</v>
      </c>
      <c r="Z14" s="38">
        <v>4</v>
      </c>
      <c r="AA14" s="39">
        <f t="shared" si="0"/>
        <v>4.333333333333333</v>
      </c>
      <c r="AB14" s="40">
        <f t="shared" si="1"/>
        <v>4.4999999999999991</v>
      </c>
      <c r="AC14" s="57" t="str">
        <f t="shared" si="2"/>
        <v>сред</v>
      </c>
      <c r="AD14" s="53" t="str">
        <f t="shared" si="2"/>
        <v>в/ср</v>
      </c>
      <c r="AE14" s="41">
        <f t="shared" si="3"/>
        <v>6</v>
      </c>
      <c r="AF14" s="41">
        <f t="shared" si="4"/>
        <v>1</v>
      </c>
      <c r="AG14" s="41">
        <f t="shared" si="5"/>
        <v>1</v>
      </c>
      <c r="AH14" s="41">
        <f t="shared" si="6"/>
        <v>1</v>
      </c>
      <c r="AI14" s="41">
        <f t="shared" si="7"/>
        <v>1</v>
      </c>
      <c r="AJ14" s="41">
        <f t="shared" si="8"/>
        <v>1</v>
      </c>
      <c r="AK14" s="41">
        <f t="shared" si="9"/>
        <v>1</v>
      </c>
      <c r="AL14" s="41">
        <f t="shared" si="10"/>
        <v>6</v>
      </c>
      <c r="AM14" s="41">
        <f t="shared" si="11"/>
        <v>1</v>
      </c>
      <c r="AN14" s="41">
        <f t="shared" si="12"/>
        <v>1</v>
      </c>
      <c r="AO14" s="41">
        <f t="shared" si="13"/>
        <v>1</v>
      </c>
      <c r="AP14" s="41">
        <f t="shared" si="14"/>
        <v>1</v>
      </c>
      <c r="AQ14" s="41">
        <f t="shared" si="15"/>
        <v>1</v>
      </c>
      <c r="AR14" s="41">
        <f t="shared" si="16"/>
        <v>1</v>
      </c>
    </row>
    <row r="15" spans="1:44">
      <c r="A15" s="11">
        <v>9</v>
      </c>
      <c r="B15" s="14" t="s">
        <v>101</v>
      </c>
      <c r="C15" s="97">
        <v>10</v>
      </c>
      <c r="D15" s="26">
        <v>3</v>
      </c>
      <c r="E15" s="26">
        <v>10</v>
      </c>
      <c r="F15" s="27">
        <v>3</v>
      </c>
      <c r="G15" s="35">
        <v>5.5</v>
      </c>
      <c r="H15" s="36">
        <v>4</v>
      </c>
      <c r="I15" s="37">
        <v>5.4</v>
      </c>
      <c r="J15" s="27">
        <v>4</v>
      </c>
      <c r="K15" s="16">
        <v>8.5</v>
      </c>
      <c r="L15" s="26">
        <v>5</v>
      </c>
      <c r="M15" s="3">
        <v>8.3000000000000007</v>
      </c>
      <c r="N15" s="27">
        <v>5</v>
      </c>
      <c r="O15" s="16">
        <v>168</v>
      </c>
      <c r="P15" s="26">
        <v>4</v>
      </c>
      <c r="Q15" s="3">
        <v>172</v>
      </c>
      <c r="R15" s="27">
        <v>4</v>
      </c>
      <c r="S15" s="16">
        <v>26</v>
      </c>
      <c r="T15" s="26">
        <v>5</v>
      </c>
      <c r="U15" s="3">
        <v>30</v>
      </c>
      <c r="V15" s="27">
        <v>5</v>
      </c>
      <c r="W15" s="20">
        <v>1100</v>
      </c>
      <c r="X15" s="26">
        <v>4</v>
      </c>
      <c r="Y15" s="3">
        <v>1150</v>
      </c>
      <c r="Z15" s="38">
        <v>4</v>
      </c>
      <c r="AA15" s="39">
        <f t="shared" si="0"/>
        <v>4.166666666666667</v>
      </c>
      <c r="AB15" s="40">
        <f t="shared" si="1"/>
        <v>4.1666666666666661</v>
      </c>
      <c r="AC15" s="57" t="str">
        <f t="shared" si="2"/>
        <v>сред</v>
      </c>
      <c r="AD15" s="53" t="str">
        <f t="shared" si="2"/>
        <v>сред</v>
      </c>
      <c r="AE15" s="41">
        <f t="shared" si="3"/>
        <v>6</v>
      </c>
      <c r="AF15" s="41">
        <f t="shared" si="4"/>
        <v>1</v>
      </c>
      <c r="AG15" s="41">
        <f t="shared" si="5"/>
        <v>1</v>
      </c>
      <c r="AH15" s="41">
        <f t="shared" si="6"/>
        <v>1</v>
      </c>
      <c r="AI15" s="41">
        <f t="shared" si="7"/>
        <v>1</v>
      </c>
      <c r="AJ15" s="41">
        <f t="shared" si="8"/>
        <v>1</v>
      </c>
      <c r="AK15" s="41">
        <f t="shared" si="9"/>
        <v>1</v>
      </c>
      <c r="AL15" s="41">
        <f t="shared" si="10"/>
        <v>6</v>
      </c>
      <c r="AM15" s="41">
        <f t="shared" si="11"/>
        <v>1</v>
      </c>
      <c r="AN15" s="41">
        <f t="shared" si="12"/>
        <v>1</v>
      </c>
      <c r="AO15" s="41">
        <f t="shared" si="13"/>
        <v>1</v>
      </c>
      <c r="AP15" s="41">
        <f t="shared" si="14"/>
        <v>1</v>
      </c>
      <c r="AQ15" s="41">
        <f t="shared" si="15"/>
        <v>1</v>
      </c>
      <c r="AR15" s="41">
        <f t="shared" si="16"/>
        <v>1</v>
      </c>
    </row>
    <row r="16" spans="1:44">
      <c r="A16" s="11">
        <v>10</v>
      </c>
      <c r="B16" s="14" t="s">
        <v>102</v>
      </c>
      <c r="C16" s="97">
        <v>0</v>
      </c>
      <c r="D16" s="26">
        <v>2</v>
      </c>
      <c r="E16" s="26">
        <v>3</v>
      </c>
      <c r="F16" s="27">
        <v>3</v>
      </c>
      <c r="G16" s="35">
        <v>5</v>
      </c>
      <c r="H16" s="36">
        <v>4</v>
      </c>
      <c r="I16" s="37">
        <v>5</v>
      </c>
      <c r="J16" s="27">
        <v>4</v>
      </c>
      <c r="K16" s="16">
        <v>7.8</v>
      </c>
      <c r="L16" s="26">
        <v>4</v>
      </c>
      <c r="M16" s="3">
        <v>7.7</v>
      </c>
      <c r="N16" s="27">
        <v>5</v>
      </c>
      <c r="O16" s="16">
        <v>190</v>
      </c>
      <c r="P16" s="26">
        <v>4</v>
      </c>
      <c r="Q16" s="3">
        <v>225</v>
      </c>
      <c r="R16" s="27">
        <v>5</v>
      </c>
      <c r="S16" s="16">
        <v>10</v>
      </c>
      <c r="T16" s="26">
        <v>4</v>
      </c>
      <c r="U16" s="3">
        <v>13</v>
      </c>
      <c r="V16" s="27">
        <v>5</v>
      </c>
      <c r="W16" s="20">
        <v>1200</v>
      </c>
      <c r="X16" s="26">
        <v>3</v>
      </c>
      <c r="Y16" s="3">
        <v>1500</v>
      </c>
      <c r="Z16" s="38">
        <v>5</v>
      </c>
      <c r="AA16" s="39">
        <f t="shared" si="0"/>
        <v>3.5</v>
      </c>
      <c r="AB16" s="40">
        <f t="shared" si="1"/>
        <v>4.4999999999999991</v>
      </c>
      <c r="AC16" s="57" t="str">
        <f t="shared" si="2"/>
        <v>н/ср</v>
      </c>
      <c r="AD16" s="53" t="str">
        <f t="shared" si="2"/>
        <v>в/ср</v>
      </c>
      <c r="AE16" s="41">
        <f t="shared" si="3"/>
        <v>6</v>
      </c>
      <c r="AF16" s="41">
        <f t="shared" si="4"/>
        <v>1</v>
      </c>
      <c r="AG16" s="41">
        <f t="shared" si="5"/>
        <v>1</v>
      </c>
      <c r="AH16" s="41">
        <f t="shared" si="6"/>
        <v>1</v>
      </c>
      <c r="AI16" s="41">
        <f t="shared" si="7"/>
        <v>1</v>
      </c>
      <c r="AJ16" s="41">
        <f t="shared" si="8"/>
        <v>1</v>
      </c>
      <c r="AK16" s="41">
        <f t="shared" si="9"/>
        <v>1</v>
      </c>
      <c r="AL16" s="41">
        <f t="shared" si="10"/>
        <v>6</v>
      </c>
      <c r="AM16" s="41">
        <f t="shared" si="11"/>
        <v>1</v>
      </c>
      <c r="AN16" s="41">
        <f t="shared" si="12"/>
        <v>1</v>
      </c>
      <c r="AO16" s="41">
        <f t="shared" si="13"/>
        <v>1</v>
      </c>
      <c r="AP16" s="41">
        <f t="shared" si="14"/>
        <v>1</v>
      </c>
      <c r="AQ16" s="41">
        <f t="shared" si="15"/>
        <v>1</v>
      </c>
      <c r="AR16" s="41">
        <f t="shared" si="16"/>
        <v>1</v>
      </c>
    </row>
    <row r="17" spans="1:44">
      <c r="A17" s="11">
        <v>11</v>
      </c>
      <c r="B17" s="14" t="s">
        <v>103</v>
      </c>
      <c r="C17" s="97">
        <v>1</v>
      </c>
      <c r="D17" s="26">
        <v>2</v>
      </c>
      <c r="E17" s="26">
        <v>2</v>
      </c>
      <c r="F17" s="27">
        <v>2</v>
      </c>
      <c r="G17" s="35">
        <v>4.8</v>
      </c>
      <c r="H17" s="36">
        <v>4</v>
      </c>
      <c r="I17" s="37">
        <v>4.7</v>
      </c>
      <c r="J17" s="27">
        <v>4</v>
      </c>
      <c r="K17" s="16">
        <v>8.1999999999999993</v>
      </c>
      <c r="L17" s="26">
        <v>4</v>
      </c>
      <c r="M17" s="3">
        <v>8</v>
      </c>
      <c r="N17" s="27">
        <v>4</v>
      </c>
      <c r="O17" s="16">
        <v>204</v>
      </c>
      <c r="P17" s="26">
        <v>4</v>
      </c>
      <c r="Q17" s="3">
        <v>209</v>
      </c>
      <c r="R17" s="27">
        <v>4</v>
      </c>
      <c r="S17" s="16">
        <v>10</v>
      </c>
      <c r="T17" s="26">
        <v>4</v>
      </c>
      <c r="U17" s="3">
        <v>5</v>
      </c>
      <c r="V17" s="27">
        <v>3</v>
      </c>
      <c r="W17" s="20">
        <v>1300</v>
      </c>
      <c r="X17" s="26">
        <v>4</v>
      </c>
      <c r="Y17" s="3">
        <v>1300</v>
      </c>
      <c r="Z17" s="38">
        <v>4</v>
      </c>
      <c r="AA17" s="39">
        <f t="shared" si="0"/>
        <v>3.6666666666666665</v>
      </c>
      <c r="AB17" s="40">
        <f t="shared" si="1"/>
        <v>3.4999999999999996</v>
      </c>
      <c r="AC17" s="57" t="str">
        <f t="shared" si="2"/>
        <v>н/ср</v>
      </c>
      <c r="AD17" s="53" t="str">
        <f t="shared" si="2"/>
        <v>н/ср</v>
      </c>
      <c r="AE17" s="41">
        <f t="shared" si="3"/>
        <v>6</v>
      </c>
      <c r="AF17" s="41">
        <f t="shared" si="4"/>
        <v>1</v>
      </c>
      <c r="AG17" s="41">
        <f t="shared" si="5"/>
        <v>1</v>
      </c>
      <c r="AH17" s="41">
        <f t="shared" si="6"/>
        <v>1</v>
      </c>
      <c r="AI17" s="41">
        <f t="shared" si="7"/>
        <v>1</v>
      </c>
      <c r="AJ17" s="41">
        <f t="shared" si="8"/>
        <v>1</v>
      </c>
      <c r="AK17" s="41">
        <f t="shared" si="9"/>
        <v>1</v>
      </c>
      <c r="AL17" s="41">
        <f t="shared" si="10"/>
        <v>6</v>
      </c>
      <c r="AM17" s="41">
        <f t="shared" si="11"/>
        <v>1</v>
      </c>
      <c r="AN17" s="41">
        <f t="shared" si="12"/>
        <v>1</v>
      </c>
      <c r="AO17" s="41">
        <f t="shared" si="13"/>
        <v>1</v>
      </c>
      <c r="AP17" s="41">
        <f t="shared" si="14"/>
        <v>1</v>
      </c>
      <c r="AQ17" s="41">
        <f t="shared" si="15"/>
        <v>1</v>
      </c>
      <c r="AR17" s="41">
        <f t="shared" si="16"/>
        <v>1</v>
      </c>
    </row>
    <row r="18" spans="1:44">
      <c r="A18" s="11">
        <v>12</v>
      </c>
      <c r="B18" s="14" t="s">
        <v>104</v>
      </c>
      <c r="C18" s="97">
        <v>5</v>
      </c>
      <c r="D18" s="26">
        <v>3</v>
      </c>
      <c r="E18" s="26">
        <v>5</v>
      </c>
      <c r="F18" s="27">
        <v>3</v>
      </c>
      <c r="G18" s="35">
        <v>6</v>
      </c>
      <c r="H18" s="36">
        <v>3</v>
      </c>
      <c r="I18" s="37">
        <v>6.2</v>
      </c>
      <c r="J18" s="27">
        <v>2</v>
      </c>
      <c r="K18" s="16">
        <v>9.6999999999999993</v>
      </c>
      <c r="L18" s="26">
        <v>3</v>
      </c>
      <c r="M18" s="3">
        <v>10</v>
      </c>
      <c r="N18" s="27">
        <v>2</v>
      </c>
      <c r="O18" s="16">
        <v>145</v>
      </c>
      <c r="P18" s="26">
        <v>2</v>
      </c>
      <c r="Q18" s="3">
        <v>150</v>
      </c>
      <c r="R18" s="27">
        <v>2</v>
      </c>
      <c r="S18" s="16">
        <v>18</v>
      </c>
      <c r="T18" s="26">
        <v>4</v>
      </c>
      <c r="U18" s="3">
        <v>15</v>
      </c>
      <c r="V18" s="27">
        <v>4</v>
      </c>
      <c r="W18" s="20">
        <v>1080</v>
      </c>
      <c r="X18" s="26">
        <v>4</v>
      </c>
      <c r="Y18" s="3"/>
      <c r="Z18" s="38">
        <v>0</v>
      </c>
      <c r="AA18" s="39">
        <f t="shared" si="0"/>
        <v>3.1666666666666665</v>
      </c>
      <c r="AB18" s="40">
        <f t="shared" si="1"/>
        <v>2.5999999999999996</v>
      </c>
      <c r="AC18" s="57" t="str">
        <f t="shared" si="2"/>
        <v>н/ср</v>
      </c>
      <c r="AD18" s="53" t="str">
        <f t="shared" si="2"/>
        <v>низ</v>
      </c>
      <c r="AE18" s="41">
        <f t="shared" si="3"/>
        <v>6</v>
      </c>
      <c r="AF18" s="41">
        <f t="shared" si="4"/>
        <v>1</v>
      </c>
      <c r="AG18" s="41">
        <f t="shared" si="5"/>
        <v>1</v>
      </c>
      <c r="AH18" s="41">
        <f t="shared" si="6"/>
        <v>1</v>
      </c>
      <c r="AI18" s="41">
        <f t="shared" si="7"/>
        <v>1</v>
      </c>
      <c r="AJ18" s="41">
        <f t="shared" si="8"/>
        <v>1</v>
      </c>
      <c r="AK18" s="41">
        <f t="shared" si="9"/>
        <v>1</v>
      </c>
      <c r="AL18" s="41">
        <f t="shared" si="10"/>
        <v>5</v>
      </c>
      <c r="AM18" s="41">
        <f t="shared" si="11"/>
        <v>1</v>
      </c>
      <c r="AN18" s="41">
        <f t="shared" si="12"/>
        <v>1</v>
      </c>
      <c r="AO18" s="41">
        <f t="shared" si="13"/>
        <v>1</v>
      </c>
      <c r="AP18" s="41">
        <f t="shared" si="14"/>
        <v>1</v>
      </c>
      <c r="AQ18" s="41">
        <f t="shared" si="15"/>
        <v>1</v>
      </c>
      <c r="AR18" s="41">
        <f t="shared" si="16"/>
        <v>0</v>
      </c>
    </row>
    <row r="19" spans="1:44">
      <c r="A19" s="11">
        <v>13</v>
      </c>
      <c r="B19" s="14" t="s">
        <v>105</v>
      </c>
      <c r="C19" s="97">
        <v>8</v>
      </c>
      <c r="D19" s="26">
        <v>4</v>
      </c>
      <c r="E19" s="26">
        <v>11</v>
      </c>
      <c r="F19" s="27">
        <v>5</v>
      </c>
      <c r="G19" s="35">
        <v>4.5999999999999996</v>
      </c>
      <c r="H19" s="36">
        <v>4</v>
      </c>
      <c r="I19" s="37">
        <v>4.5999999999999996</v>
      </c>
      <c r="J19" s="27">
        <v>4</v>
      </c>
      <c r="K19" s="16">
        <v>7.7</v>
      </c>
      <c r="L19" s="26">
        <v>5</v>
      </c>
      <c r="M19" s="3">
        <v>7.3</v>
      </c>
      <c r="N19" s="27">
        <v>5</v>
      </c>
      <c r="O19" s="16">
        <v>239</v>
      </c>
      <c r="P19" s="26">
        <v>5</v>
      </c>
      <c r="Q19" s="3">
        <v>248</v>
      </c>
      <c r="R19" s="27">
        <v>5</v>
      </c>
      <c r="S19" s="16">
        <v>2</v>
      </c>
      <c r="T19" s="26">
        <v>2</v>
      </c>
      <c r="U19" s="3">
        <v>8</v>
      </c>
      <c r="V19" s="27">
        <v>3</v>
      </c>
      <c r="W19" s="20">
        <v>1200</v>
      </c>
      <c r="X19" s="26">
        <v>3</v>
      </c>
      <c r="Y19" s="3">
        <v>1250</v>
      </c>
      <c r="Z19" s="38">
        <v>4</v>
      </c>
      <c r="AA19" s="39">
        <f t="shared" si="0"/>
        <v>3.8333333333333335</v>
      </c>
      <c r="AB19" s="40">
        <f t="shared" si="1"/>
        <v>4.333333333333333</v>
      </c>
      <c r="AC19" s="57" t="str">
        <f t="shared" si="2"/>
        <v>н/ср</v>
      </c>
      <c r="AD19" s="53" t="str">
        <f t="shared" si="2"/>
        <v>сред</v>
      </c>
      <c r="AE19" s="41">
        <f t="shared" si="3"/>
        <v>6</v>
      </c>
      <c r="AF19" s="41">
        <f t="shared" si="4"/>
        <v>1</v>
      </c>
      <c r="AG19" s="41">
        <f t="shared" si="5"/>
        <v>1</v>
      </c>
      <c r="AH19" s="41">
        <f t="shared" si="6"/>
        <v>1</v>
      </c>
      <c r="AI19" s="41">
        <f t="shared" si="7"/>
        <v>1</v>
      </c>
      <c r="AJ19" s="41">
        <f t="shared" si="8"/>
        <v>1</v>
      </c>
      <c r="AK19" s="41">
        <f t="shared" si="9"/>
        <v>1</v>
      </c>
      <c r="AL19" s="41">
        <f t="shared" si="10"/>
        <v>6</v>
      </c>
      <c r="AM19" s="41">
        <f t="shared" si="11"/>
        <v>1</v>
      </c>
      <c r="AN19" s="41">
        <f t="shared" si="12"/>
        <v>1</v>
      </c>
      <c r="AO19" s="41">
        <f t="shared" si="13"/>
        <v>1</v>
      </c>
      <c r="AP19" s="41">
        <f t="shared" si="14"/>
        <v>1</v>
      </c>
      <c r="AQ19" s="41">
        <f t="shared" si="15"/>
        <v>1</v>
      </c>
      <c r="AR19" s="41">
        <f t="shared" si="16"/>
        <v>1</v>
      </c>
    </row>
    <row r="20" spans="1:44">
      <c r="A20" s="11">
        <v>14</v>
      </c>
      <c r="B20" s="14" t="s">
        <v>106</v>
      </c>
      <c r="C20" s="97"/>
      <c r="D20" s="26">
        <v>0</v>
      </c>
      <c r="E20" s="26"/>
      <c r="F20" s="27">
        <v>0</v>
      </c>
      <c r="G20" s="35"/>
      <c r="H20" s="36">
        <v>0</v>
      </c>
      <c r="I20" s="37"/>
      <c r="J20" s="27">
        <v>0</v>
      </c>
      <c r="K20" s="16"/>
      <c r="L20" s="26">
        <v>0</v>
      </c>
      <c r="M20" s="3"/>
      <c r="N20" s="27">
        <v>0</v>
      </c>
      <c r="O20" s="16"/>
      <c r="P20" s="26">
        <v>0</v>
      </c>
      <c r="Q20" s="3"/>
      <c r="R20" s="27">
        <v>0</v>
      </c>
      <c r="S20" s="16"/>
      <c r="T20" s="26">
        <v>0</v>
      </c>
      <c r="U20" s="3"/>
      <c r="V20" s="27">
        <v>0</v>
      </c>
      <c r="W20" s="20"/>
      <c r="X20" s="26">
        <v>0</v>
      </c>
      <c r="Y20" s="3"/>
      <c r="Z20" s="38">
        <v>0</v>
      </c>
      <c r="AA20" s="39">
        <f t="shared" si="0"/>
        <v>0</v>
      </c>
      <c r="AB20" s="40">
        <f t="shared" si="1"/>
        <v>0</v>
      </c>
      <c r="AC20" s="57" t="str">
        <f t="shared" si="2"/>
        <v xml:space="preserve"> </v>
      </c>
      <c r="AD20" s="53" t="str">
        <f t="shared" si="2"/>
        <v xml:space="preserve"> </v>
      </c>
      <c r="AE20" s="41">
        <f t="shared" si="3"/>
        <v>0</v>
      </c>
      <c r="AF20" s="41">
        <f t="shared" si="4"/>
        <v>0</v>
      </c>
      <c r="AG20" s="41">
        <f t="shared" si="5"/>
        <v>0</v>
      </c>
      <c r="AH20" s="41">
        <f t="shared" si="6"/>
        <v>0</v>
      </c>
      <c r="AI20" s="41">
        <f t="shared" si="7"/>
        <v>0</v>
      </c>
      <c r="AJ20" s="41">
        <f t="shared" si="8"/>
        <v>0</v>
      </c>
      <c r="AK20" s="41">
        <f t="shared" si="9"/>
        <v>0</v>
      </c>
      <c r="AL20" s="41">
        <f t="shared" si="10"/>
        <v>0</v>
      </c>
      <c r="AM20" s="41">
        <f t="shared" si="11"/>
        <v>0</v>
      </c>
      <c r="AN20" s="41">
        <f t="shared" si="12"/>
        <v>0</v>
      </c>
      <c r="AO20" s="41">
        <f t="shared" si="13"/>
        <v>0</v>
      </c>
      <c r="AP20" s="41">
        <f t="shared" si="14"/>
        <v>0</v>
      </c>
      <c r="AQ20" s="41">
        <f t="shared" si="15"/>
        <v>0</v>
      </c>
      <c r="AR20" s="41">
        <f t="shared" si="16"/>
        <v>0</v>
      </c>
    </row>
    <row r="21" spans="1:44">
      <c r="A21" s="11">
        <v>15</v>
      </c>
      <c r="B21" s="14" t="s">
        <v>107</v>
      </c>
      <c r="C21" s="97">
        <v>6</v>
      </c>
      <c r="D21" s="26">
        <v>3</v>
      </c>
      <c r="E21" s="26">
        <v>9</v>
      </c>
      <c r="F21" s="27">
        <v>3</v>
      </c>
      <c r="G21" s="35">
        <v>5.5</v>
      </c>
      <c r="H21" s="36">
        <v>4</v>
      </c>
      <c r="I21" s="37">
        <v>6.2</v>
      </c>
      <c r="J21" s="27">
        <v>2</v>
      </c>
      <c r="K21" s="16">
        <v>8.8000000000000007</v>
      </c>
      <c r="L21" s="26">
        <v>4</v>
      </c>
      <c r="M21" s="3">
        <v>10.199999999999999</v>
      </c>
      <c r="N21" s="27">
        <v>2</v>
      </c>
      <c r="O21" s="16">
        <v>156</v>
      </c>
      <c r="P21" s="26">
        <v>3</v>
      </c>
      <c r="Q21" s="3">
        <v>161</v>
      </c>
      <c r="R21" s="27">
        <v>3</v>
      </c>
      <c r="S21" s="16">
        <v>13</v>
      </c>
      <c r="T21" s="26">
        <v>4</v>
      </c>
      <c r="U21" s="3">
        <v>20</v>
      </c>
      <c r="V21" s="27">
        <v>5</v>
      </c>
      <c r="W21" s="20">
        <v>1250</v>
      </c>
      <c r="X21" s="26">
        <v>4</v>
      </c>
      <c r="Y21" s="3">
        <v>1000</v>
      </c>
      <c r="Z21" s="38">
        <v>3</v>
      </c>
      <c r="AA21" s="39">
        <f t="shared" si="0"/>
        <v>3.6666666666666665</v>
      </c>
      <c r="AB21" s="40">
        <f t="shared" si="1"/>
        <v>2.9999999999999996</v>
      </c>
      <c r="AC21" s="57" t="str">
        <f t="shared" si="2"/>
        <v>н/ср</v>
      </c>
      <c r="AD21" s="53" t="str">
        <f t="shared" si="2"/>
        <v>н/ср</v>
      </c>
      <c r="AE21" s="41">
        <f t="shared" si="3"/>
        <v>6</v>
      </c>
      <c r="AF21" s="41">
        <f t="shared" si="4"/>
        <v>1</v>
      </c>
      <c r="AG21" s="41">
        <f t="shared" si="5"/>
        <v>1</v>
      </c>
      <c r="AH21" s="41">
        <f t="shared" si="6"/>
        <v>1</v>
      </c>
      <c r="AI21" s="41">
        <f t="shared" si="7"/>
        <v>1</v>
      </c>
      <c r="AJ21" s="41">
        <f t="shared" si="8"/>
        <v>1</v>
      </c>
      <c r="AK21" s="41">
        <f t="shared" si="9"/>
        <v>1</v>
      </c>
      <c r="AL21" s="41">
        <f t="shared" si="10"/>
        <v>6</v>
      </c>
      <c r="AM21" s="41">
        <f t="shared" si="11"/>
        <v>1</v>
      </c>
      <c r="AN21" s="41">
        <f t="shared" si="12"/>
        <v>1</v>
      </c>
      <c r="AO21" s="41">
        <f t="shared" si="13"/>
        <v>1</v>
      </c>
      <c r="AP21" s="41">
        <f t="shared" si="14"/>
        <v>1</v>
      </c>
      <c r="AQ21" s="41">
        <f t="shared" si="15"/>
        <v>1</v>
      </c>
      <c r="AR21" s="41">
        <f t="shared" si="16"/>
        <v>1</v>
      </c>
    </row>
    <row r="22" spans="1:44">
      <c r="A22" s="11">
        <v>16</v>
      </c>
      <c r="B22" s="14" t="s">
        <v>108</v>
      </c>
      <c r="C22" s="97">
        <v>5</v>
      </c>
      <c r="D22" s="26">
        <v>3</v>
      </c>
      <c r="E22" s="26">
        <v>11</v>
      </c>
      <c r="F22" s="27">
        <v>5</v>
      </c>
      <c r="G22" s="35">
        <v>5.0999999999999996</v>
      </c>
      <c r="H22" s="36">
        <v>4</v>
      </c>
      <c r="I22" s="37">
        <v>4.8</v>
      </c>
      <c r="J22" s="27">
        <v>4</v>
      </c>
      <c r="K22" s="16">
        <v>8.4</v>
      </c>
      <c r="L22" s="26">
        <v>4</v>
      </c>
      <c r="M22" s="3">
        <v>8.3000000000000007</v>
      </c>
      <c r="N22" s="27">
        <v>4</v>
      </c>
      <c r="O22" s="16">
        <v>203</v>
      </c>
      <c r="P22" s="26">
        <v>4</v>
      </c>
      <c r="Q22" s="3">
        <v>220</v>
      </c>
      <c r="R22" s="27">
        <v>5</v>
      </c>
      <c r="S22" s="16">
        <v>20</v>
      </c>
      <c r="T22" s="26">
        <v>5</v>
      </c>
      <c r="U22" s="3">
        <v>21</v>
      </c>
      <c r="V22" s="27">
        <v>5</v>
      </c>
      <c r="W22" s="20">
        <v>1100</v>
      </c>
      <c r="X22" s="26">
        <v>3</v>
      </c>
      <c r="Y22" s="3">
        <v>1250</v>
      </c>
      <c r="Z22" s="38">
        <v>4</v>
      </c>
      <c r="AA22" s="39">
        <f t="shared" si="0"/>
        <v>3.8333333333333335</v>
      </c>
      <c r="AB22" s="40">
        <f t="shared" si="1"/>
        <v>4.4999999999999991</v>
      </c>
      <c r="AC22" s="57" t="str">
        <f t="shared" si="2"/>
        <v>н/ср</v>
      </c>
      <c r="AD22" s="53" t="str">
        <f t="shared" si="2"/>
        <v>в/ср</v>
      </c>
      <c r="AE22" s="41">
        <f t="shared" si="3"/>
        <v>6</v>
      </c>
      <c r="AF22" s="41">
        <f t="shared" si="4"/>
        <v>1</v>
      </c>
      <c r="AG22" s="41">
        <f t="shared" si="5"/>
        <v>1</v>
      </c>
      <c r="AH22" s="41">
        <f t="shared" si="6"/>
        <v>1</v>
      </c>
      <c r="AI22" s="41">
        <f t="shared" si="7"/>
        <v>1</v>
      </c>
      <c r="AJ22" s="41">
        <f t="shared" si="8"/>
        <v>1</v>
      </c>
      <c r="AK22" s="41">
        <f t="shared" si="9"/>
        <v>1</v>
      </c>
      <c r="AL22" s="41">
        <f t="shared" si="10"/>
        <v>6</v>
      </c>
      <c r="AM22" s="41">
        <f t="shared" si="11"/>
        <v>1</v>
      </c>
      <c r="AN22" s="41">
        <f t="shared" si="12"/>
        <v>1</v>
      </c>
      <c r="AO22" s="41">
        <f t="shared" si="13"/>
        <v>1</v>
      </c>
      <c r="AP22" s="41">
        <f t="shared" si="14"/>
        <v>1</v>
      </c>
      <c r="AQ22" s="41">
        <f t="shared" si="15"/>
        <v>1</v>
      </c>
      <c r="AR22" s="41">
        <f t="shared" si="16"/>
        <v>1</v>
      </c>
    </row>
    <row r="23" spans="1:44">
      <c r="A23" s="11">
        <v>17</v>
      </c>
      <c r="B23" s="14" t="s">
        <v>109</v>
      </c>
      <c r="C23" s="97">
        <v>5</v>
      </c>
      <c r="D23" s="26">
        <v>3</v>
      </c>
      <c r="E23" s="26">
        <v>6</v>
      </c>
      <c r="F23" s="27">
        <v>3</v>
      </c>
      <c r="G23" s="35">
        <v>6</v>
      </c>
      <c r="H23" s="36">
        <v>3</v>
      </c>
      <c r="I23" s="37">
        <v>6</v>
      </c>
      <c r="J23" s="27">
        <v>3</v>
      </c>
      <c r="K23" s="16">
        <v>9.6999999999999993</v>
      </c>
      <c r="L23" s="26">
        <v>3</v>
      </c>
      <c r="M23" s="3">
        <v>9.3000000000000007</v>
      </c>
      <c r="N23" s="27">
        <v>4</v>
      </c>
      <c r="O23" s="16">
        <v>138</v>
      </c>
      <c r="P23" s="26">
        <v>2</v>
      </c>
      <c r="Q23" s="3">
        <v>150</v>
      </c>
      <c r="R23" s="27">
        <v>2</v>
      </c>
      <c r="S23" s="16">
        <v>13</v>
      </c>
      <c r="T23" s="26">
        <v>4</v>
      </c>
      <c r="U23" s="3">
        <v>15</v>
      </c>
      <c r="V23" s="27">
        <v>4</v>
      </c>
      <c r="W23" s="20">
        <v>900</v>
      </c>
      <c r="X23" s="26">
        <v>3</v>
      </c>
      <c r="Y23" s="3">
        <v>800</v>
      </c>
      <c r="Z23" s="38">
        <v>2</v>
      </c>
      <c r="AA23" s="39">
        <f t="shared" si="0"/>
        <v>3</v>
      </c>
      <c r="AB23" s="40">
        <f t="shared" si="1"/>
        <v>2.9999999999999996</v>
      </c>
      <c r="AC23" s="57" t="str">
        <f t="shared" si="2"/>
        <v>н/ср</v>
      </c>
      <c r="AD23" s="53" t="str">
        <f t="shared" si="2"/>
        <v>н/ср</v>
      </c>
      <c r="AE23" s="41">
        <f t="shared" si="3"/>
        <v>6</v>
      </c>
      <c r="AF23" s="41">
        <f t="shared" si="4"/>
        <v>1</v>
      </c>
      <c r="AG23" s="41">
        <f t="shared" si="5"/>
        <v>1</v>
      </c>
      <c r="AH23" s="41">
        <f t="shared" si="6"/>
        <v>1</v>
      </c>
      <c r="AI23" s="41">
        <f t="shared" si="7"/>
        <v>1</v>
      </c>
      <c r="AJ23" s="41">
        <f t="shared" si="8"/>
        <v>1</v>
      </c>
      <c r="AK23" s="41">
        <f t="shared" si="9"/>
        <v>1</v>
      </c>
      <c r="AL23" s="41">
        <f t="shared" si="10"/>
        <v>6</v>
      </c>
      <c r="AM23" s="41">
        <f t="shared" si="11"/>
        <v>1</v>
      </c>
      <c r="AN23" s="41">
        <f t="shared" si="12"/>
        <v>1</v>
      </c>
      <c r="AO23" s="41">
        <f t="shared" si="13"/>
        <v>1</v>
      </c>
      <c r="AP23" s="41">
        <f t="shared" si="14"/>
        <v>1</v>
      </c>
      <c r="AQ23" s="41">
        <f t="shared" si="15"/>
        <v>1</v>
      </c>
      <c r="AR23" s="41">
        <f t="shared" si="16"/>
        <v>1</v>
      </c>
    </row>
    <row r="24" spans="1:44">
      <c r="A24" s="11">
        <v>18</v>
      </c>
      <c r="B24" s="14" t="s">
        <v>110</v>
      </c>
      <c r="C24" s="97">
        <v>0</v>
      </c>
      <c r="D24" s="26">
        <v>2</v>
      </c>
      <c r="E24" s="26">
        <v>4</v>
      </c>
      <c r="F24" s="27">
        <v>3</v>
      </c>
      <c r="G24" s="35">
        <v>5.3</v>
      </c>
      <c r="H24" s="36">
        <v>4</v>
      </c>
      <c r="I24" s="37">
        <v>5</v>
      </c>
      <c r="J24" s="27">
        <v>4</v>
      </c>
      <c r="K24" s="16">
        <v>8.3000000000000007</v>
      </c>
      <c r="L24" s="26">
        <v>4</v>
      </c>
      <c r="M24" s="3">
        <v>8.1</v>
      </c>
      <c r="N24" s="27">
        <v>4</v>
      </c>
      <c r="O24" s="16">
        <v>190</v>
      </c>
      <c r="P24" s="26">
        <v>4</v>
      </c>
      <c r="Q24" s="3">
        <v>210</v>
      </c>
      <c r="R24" s="27">
        <v>4</v>
      </c>
      <c r="S24" s="16">
        <v>8</v>
      </c>
      <c r="T24" s="26">
        <v>4</v>
      </c>
      <c r="U24" s="3">
        <v>7</v>
      </c>
      <c r="V24" s="27">
        <v>3</v>
      </c>
      <c r="W24" s="20">
        <v>1100</v>
      </c>
      <c r="X24" s="26">
        <v>3</v>
      </c>
      <c r="Y24" s="3">
        <v>1120</v>
      </c>
      <c r="Z24" s="38">
        <v>3</v>
      </c>
      <c r="AA24" s="39">
        <f t="shared" si="0"/>
        <v>3.5</v>
      </c>
      <c r="AB24" s="40">
        <f t="shared" si="1"/>
        <v>3.4999999999999996</v>
      </c>
      <c r="AC24" s="57" t="str">
        <f t="shared" si="2"/>
        <v>н/ср</v>
      </c>
      <c r="AD24" s="53" t="str">
        <f t="shared" si="2"/>
        <v>н/ср</v>
      </c>
      <c r="AE24" s="41">
        <f t="shared" si="3"/>
        <v>6</v>
      </c>
      <c r="AF24" s="41">
        <f t="shared" si="4"/>
        <v>1</v>
      </c>
      <c r="AG24" s="41">
        <f t="shared" si="5"/>
        <v>1</v>
      </c>
      <c r="AH24" s="41">
        <f t="shared" si="6"/>
        <v>1</v>
      </c>
      <c r="AI24" s="41">
        <f t="shared" si="7"/>
        <v>1</v>
      </c>
      <c r="AJ24" s="41">
        <f t="shared" si="8"/>
        <v>1</v>
      </c>
      <c r="AK24" s="41">
        <f t="shared" si="9"/>
        <v>1</v>
      </c>
      <c r="AL24" s="41">
        <f t="shared" si="10"/>
        <v>6</v>
      </c>
      <c r="AM24" s="41">
        <f t="shared" si="11"/>
        <v>1</v>
      </c>
      <c r="AN24" s="41">
        <f t="shared" si="12"/>
        <v>1</v>
      </c>
      <c r="AO24" s="41">
        <f t="shared" si="13"/>
        <v>1</v>
      </c>
      <c r="AP24" s="41">
        <f t="shared" si="14"/>
        <v>1</v>
      </c>
      <c r="AQ24" s="41">
        <f t="shared" si="15"/>
        <v>1</v>
      </c>
      <c r="AR24" s="41">
        <f t="shared" si="16"/>
        <v>1</v>
      </c>
    </row>
    <row r="25" spans="1:44">
      <c r="A25" s="11">
        <v>19</v>
      </c>
      <c r="B25" s="14" t="s">
        <v>111</v>
      </c>
      <c r="C25" s="97">
        <v>2</v>
      </c>
      <c r="D25" s="26">
        <v>2</v>
      </c>
      <c r="E25" s="26">
        <v>3</v>
      </c>
      <c r="F25" s="27">
        <v>3</v>
      </c>
      <c r="G25" s="35">
        <v>5</v>
      </c>
      <c r="H25" s="36">
        <v>4</v>
      </c>
      <c r="I25" s="37">
        <v>4.9000000000000004</v>
      </c>
      <c r="J25" s="27">
        <v>4</v>
      </c>
      <c r="K25" s="16">
        <v>7.8</v>
      </c>
      <c r="L25" s="26">
        <v>4</v>
      </c>
      <c r="M25" s="3">
        <v>7.5</v>
      </c>
      <c r="N25" s="27">
        <v>5</v>
      </c>
      <c r="O25" s="16">
        <v>185</v>
      </c>
      <c r="P25" s="26">
        <v>3</v>
      </c>
      <c r="Q25" s="3">
        <v>210</v>
      </c>
      <c r="R25" s="27">
        <v>4</v>
      </c>
      <c r="S25" s="16">
        <v>12</v>
      </c>
      <c r="T25" s="26">
        <v>5</v>
      </c>
      <c r="U25" s="3">
        <v>16</v>
      </c>
      <c r="V25" s="27">
        <v>5</v>
      </c>
      <c r="W25" s="20">
        <v>1400</v>
      </c>
      <c r="X25" s="26">
        <v>4</v>
      </c>
      <c r="Y25" s="3">
        <v>1450</v>
      </c>
      <c r="Z25" s="38">
        <v>4</v>
      </c>
      <c r="AA25" s="39">
        <f t="shared" si="0"/>
        <v>3.6666666666666665</v>
      </c>
      <c r="AB25" s="40">
        <f t="shared" si="1"/>
        <v>4.1666666666666661</v>
      </c>
      <c r="AC25" s="57" t="str">
        <f t="shared" si="2"/>
        <v>н/ср</v>
      </c>
      <c r="AD25" s="53" t="str">
        <f t="shared" si="2"/>
        <v>сред</v>
      </c>
      <c r="AE25" s="41">
        <f t="shared" si="3"/>
        <v>6</v>
      </c>
      <c r="AF25" s="41">
        <f t="shared" si="4"/>
        <v>1</v>
      </c>
      <c r="AG25" s="41">
        <f t="shared" si="5"/>
        <v>1</v>
      </c>
      <c r="AH25" s="41">
        <f t="shared" si="6"/>
        <v>1</v>
      </c>
      <c r="AI25" s="41">
        <f t="shared" si="7"/>
        <v>1</v>
      </c>
      <c r="AJ25" s="41">
        <f t="shared" si="8"/>
        <v>1</v>
      </c>
      <c r="AK25" s="41">
        <f t="shared" si="9"/>
        <v>1</v>
      </c>
      <c r="AL25" s="41">
        <f t="shared" si="10"/>
        <v>6</v>
      </c>
      <c r="AM25" s="41">
        <f t="shared" si="11"/>
        <v>1</v>
      </c>
      <c r="AN25" s="41">
        <f t="shared" si="12"/>
        <v>1</v>
      </c>
      <c r="AO25" s="41">
        <f t="shared" si="13"/>
        <v>1</v>
      </c>
      <c r="AP25" s="41">
        <f t="shared" si="14"/>
        <v>1</v>
      </c>
      <c r="AQ25" s="41">
        <f t="shared" si="15"/>
        <v>1</v>
      </c>
      <c r="AR25" s="41">
        <f t="shared" si="16"/>
        <v>1</v>
      </c>
    </row>
    <row r="26" spans="1:44">
      <c r="A26" s="11">
        <v>20</v>
      </c>
      <c r="B26" s="14" t="s">
        <v>112</v>
      </c>
      <c r="C26" s="97">
        <v>6</v>
      </c>
      <c r="D26" s="26">
        <v>3</v>
      </c>
      <c r="E26" s="26">
        <v>5</v>
      </c>
      <c r="F26" s="27">
        <v>3</v>
      </c>
      <c r="G26" s="35">
        <v>5.0999999999999996</v>
      </c>
      <c r="H26" s="36">
        <v>4</v>
      </c>
      <c r="I26" s="37">
        <v>5</v>
      </c>
      <c r="J26" s="27">
        <v>4</v>
      </c>
      <c r="K26" s="16">
        <v>8.6999999999999993</v>
      </c>
      <c r="L26" s="26">
        <v>4</v>
      </c>
      <c r="M26" s="3">
        <v>8.9</v>
      </c>
      <c r="N26" s="27">
        <v>4</v>
      </c>
      <c r="O26" s="16">
        <v>174</v>
      </c>
      <c r="P26" s="26">
        <v>4</v>
      </c>
      <c r="Q26" s="3">
        <v>170</v>
      </c>
      <c r="R26" s="27">
        <v>4</v>
      </c>
      <c r="S26" s="16">
        <v>23</v>
      </c>
      <c r="T26" s="26">
        <v>5</v>
      </c>
      <c r="U26" s="3">
        <v>20</v>
      </c>
      <c r="V26" s="27">
        <v>5</v>
      </c>
      <c r="W26" s="20">
        <v>900</v>
      </c>
      <c r="X26" s="26">
        <v>3</v>
      </c>
      <c r="Y26" s="3">
        <v>1000</v>
      </c>
      <c r="Z26" s="38">
        <v>3</v>
      </c>
      <c r="AA26" s="39">
        <f t="shared" si="0"/>
        <v>3.8333333333333335</v>
      </c>
      <c r="AB26" s="40">
        <f t="shared" si="1"/>
        <v>3.8333333333333326</v>
      </c>
      <c r="AC26" s="57" t="str">
        <f t="shared" si="2"/>
        <v>н/ср</v>
      </c>
      <c r="AD26" s="53" t="str">
        <f t="shared" si="2"/>
        <v>н/ср</v>
      </c>
      <c r="AE26" s="41">
        <f t="shared" si="3"/>
        <v>6</v>
      </c>
      <c r="AF26" s="41">
        <f t="shared" si="4"/>
        <v>1</v>
      </c>
      <c r="AG26" s="41">
        <f t="shared" si="5"/>
        <v>1</v>
      </c>
      <c r="AH26" s="41">
        <f t="shared" si="6"/>
        <v>1</v>
      </c>
      <c r="AI26" s="41">
        <f t="shared" si="7"/>
        <v>1</v>
      </c>
      <c r="AJ26" s="41">
        <f t="shared" si="8"/>
        <v>1</v>
      </c>
      <c r="AK26" s="41">
        <f t="shared" si="9"/>
        <v>1</v>
      </c>
      <c r="AL26" s="41">
        <f t="shared" si="10"/>
        <v>6</v>
      </c>
      <c r="AM26" s="41">
        <f t="shared" si="11"/>
        <v>1</v>
      </c>
      <c r="AN26" s="41">
        <f t="shared" si="12"/>
        <v>1</v>
      </c>
      <c r="AO26" s="41">
        <f t="shared" si="13"/>
        <v>1</v>
      </c>
      <c r="AP26" s="41">
        <f t="shared" si="14"/>
        <v>1</v>
      </c>
      <c r="AQ26" s="41">
        <f t="shared" si="15"/>
        <v>1</v>
      </c>
      <c r="AR26" s="41">
        <f t="shared" si="16"/>
        <v>1</v>
      </c>
    </row>
    <row r="27" spans="1:44">
      <c r="A27" s="11">
        <v>21</v>
      </c>
      <c r="B27" s="14" t="s">
        <v>113</v>
      </c>
      <c r="C27" s="97">
        <v>10</v>
      </c>
      <c r="D27" s="26">
        <v>5</v>
      </c>
      <c r="E27" s="26">
        <v>15</v>
      </c>
      <c r="F27" s="27">
        <v>5</v>
      </c>
      <c r="G27" s="35">
        <v>4.5</v>
      </c>
      <c r="H27" s="36">
        <v>5</v>
      </c>
      <c r="I27" s="37">
        <v>4.5</v>
      </c>
      <c r="J27" s="27">
        <v>5</v>
      </c>
      <c r="K27" s="16">
        <v>7.6</v>
      </c>
      <c r="L27" s="26">
        <v>5</v>
      </c>
      <c r="M27" s="3">
        <v>7.3</v>
      </c>
      <c r="N27" s="27">
        <v>5</v>
      </c>
      <c r="O27" s="16">
        <v>240</v>
      </c>
      <c r="P27" s="26">
        <v>5</v>
      </c>
      <c r="Q27" s="3">
        <v>235</v>
      </c>
      <c r="R27" s="27">
        <v>5</v>
      </c>
      <c r="S27" s="16">
        <v>22</v>
      </c>
      <c r="T27" s="26">
        <v>5</v>
      </c>
      <c r="U27" s="3">
        <v>24</v>
      </c>
      <c r="V27" s="27">
        <v>5</v>
      </c>
      <c r="W27" s="20">
        <v>1410</v>
      </c>
      <c r="X27" s="26">
        <v>4</v>
      </c>
      <c r="Y27" s="3">
        <v>1500</v>
      </c>
      <c r="Z27" s="38">
        <v>5</v>
      </c>
      <c r="AA27" s="39">
        <f t="shared" si="0"/>
        <v>4.833333333333333</v>
      </c>
      <c r="AB27" s="40">
        <f t="shared" si="1"/>
        <v>4.9999999999999991</v>
      </c>
      <c r="AC27" s="57" t="str">
        <f t="shared" si="2"/>
        <v>в/ср</v>
      </c>
      <c r="AD27" s="53" t="str">
        <f t="shared" si="2"/>
        <v>выс</v>
      </c>
      <c r="AE27" s="41">
        <f t="shared" si="3"/>
        <v>6</v>
      </c>
      <c r="AF27" s="41">
        <f t="shared" si="4"/>
        <v>1</v>
      </c>
      <c r="AG27" s="41">
        <f t="shared" si="5"/>
        <v>1</v>
      </c>
      <c r="AH27" s="41">
        <f t="shared" si="6"/>
        <v>1</v>
      </c>
      <c r="AI27" s="41">
        <f t="shared" si="7"/>
        <v>1</v>
      </c>
      <c r="AJ27" s="41">
        <f t="shared" si="8"/>
        <v>1</v>
      </c>
      <c r="AK27" s="41">
        <f t="shared" si="9"/>
        <v>1</v>
      </c>
      <c r="AL27" s="41">
        <f t="shared" si="10"/>
        <v>6</v>
      </c>
      <c r="AM27" s="41">
        <f t="shared" si="11"/>
        <v>1</v>
      </c>
      <c r="AN27" s="41">
        <f t="shared" si="12"/>
        <v>1</v>
      </c>
      <c r="AO27" s="41">
        <f t="shared" si="13"/>
        <v>1</v>
      </c>
      <c r="AP27" s="41">
        <f t="shared" si="14"/>
        <v>1</v>
      </c>
      <c r="AQ27" s="41">
        <f t="shared" si="15"/>
        <v>1</v>
      </c>
      <c r="AR27" s="41">
        <f t="shared" si="16"/>
        <v>1</v>
      </c>
    </row>
    <row r="28" spans="1:44">
      <c r="A28" s="11">
        <v>22</v>
      </c>
      <c r="B28" s="14" t="s">
        <v>114</v>
      </c>
      <c r="C28" s="97">
        <v>2</v>
      </c>
      <c r="D28" s="26">
        <v>2</v>
      </c>
      <c r="E28" s="26">
        <v>3</v>
      </c>
      <c r="F28" s="27">
        <v>2</v>
      </c>
      <c r="G28" s="35">
        <v>6.3</v>
      </c>
      <c r="H28" s="36">
        <v>2</v>
      </c>
      <c r="I28" s="37">
        <v>6.5</v>
      </c>
      <c r="J28" s="27">
        <v>2</v>
      </c>
      <c r="K28" s="16">
        <v>10.1</v>
      </c>
      <c r="L28" s="26">
        <v>2</v>
      </c>
      <c r="M28" s="3">
        <v>10.5</v>
      </c>
      <c r="N28" s="27">
        <v>2</v>
      </c>
      <c r="O28" s="16">
        <v>123</v>
      </c>
      <c r="P28" s="26">
        <v>2</v>
      </c>
      <c r="Q28" s="3">
        <v>120</v>
      </c>
      <c r="R28" s="27">
        <v>2</v>
      </c>
      <c r="S28" s="16">
        <v>18</v>
      </c>
      <c r="T28" s="26">
        <v>4</v>
      </c>
      <c r="U28" s="3">
        <v>15</v>
      </c>
      <c r="V28" s="27">
        <v>4</v>
      </c>
      <c r="W28" s="20">
        <v>1080</v>
      </c>
      <c r="X28" s="26">
        <v>4</v>
      </c>
      <c r="Y28" s="3">
        <v>800</v>
      </c>
      <c r="Z28" s="38">
        <v>2</v>
      </c>
      <c r="AA28" s="39">
        <f t="shared" si="0"/>
        <v>2.6666666666666665</v>
      </c>
      <c r="AB28" s="40">
        <f t="shared" si="1"/>
        <v>2.333333333333333</v>
      </c>
      <c r="AC28" s="57" t="str">
        <f t="shared" si="2"/>
        <v>низ</v>
      </c>
      <c r="AD28" s="53" t="str">
        <f t="shared" si="2"/>
        <v>низ</v>
      </c>
      <c r="AE28" s="41">
        <f t="shared" si="3"/>
        <v>6</v>
      </c>
      <c r="AF28" s="41">
        <f t="shared" si="4"/>
        <v>1</v>
      </c>
      <c r="AG28" s="41">
        <f t="shared" si="5"/>
        <v>1</v>
      </c>
      <c r="AH28" s="41">
        <f t="shared" si="6"/>
        <v>1</v>
      </c>
      <c r="AI28" s="41">
        <f t="shared" si="7"/>
        <v>1</v>
      </c>
      <c r="AJ28" s="41">
        <f t="shared" si="8"/>
        <v>1</v>
      </c>
      <c r="AK28" s="41">
        <f t="shared" si="9"/>
        <v>1</v>
      </c>
      <c r="AL28" s="41">
        <f t="shared" si="10"/>
        <v>6</v>
      </c>
      <c r="AM28" s="41">
        <f t="shared" si="11"/>
        <v>1</v>
      </c>
      <c r="AN28" s="41">
        <f t="shared" si="12"/>
        <v>1</v>
      </c>
      <c r="AO28" s="41">
        <f t="shared" si="13"/>
        <v>1</v>
      </c>
      <c r="AP28" s="41">
        <f t="shared" si="14"/>
        <v>1</v>
      </c>
      <c r="AQ28" s="41">
        <f t="shared" si="15"/>
        <v>1</v>
      </c>
      <c r="AR28" s="41">
        <f t="shared" si="16"/>
        <v>1</v>
      </c>
    </row>
    <row r="29" spans="1:44">
      <c r="A29" s="11">
        <v>23</v>
      </c>
      <c r="B29" s="14" t="s">
        <v>115</v>
      </c>
      <c r="C29" s="97">
        <v>6</v>
      </c>
      <c r="D29" s="26">
        <v>3</v>
      </c>
      <c r="E29" s="26">
        <v>7</v>
      </c>
      <c r="F29" s="27">
        <v>3</v>
      </c>
      <c r="G29" s="35">
        <v>5.6</v>
      </c>
      <c r="H29" s="36">
        <v>3</v>
      </c>
      <c r="I29" s="37">
        <v>5.0999999999999996</v>
      </c>
      <c r="J29" s="27">
        <v>4</v>
      </c>
      <c r="K29" s="16">
        <v>9.3000000000000007</v>
      </c>
      <c r="L29" s="26">
        <v>4</v>
      </c>
      <c r="M29" s="3">
        <v>8.8000000000000007</v>
      </c>
      <c r="N29" s="27">
        <v>4</v>
      </c>
      <c r="O29" s="16">
        <v>164</v>
      </c>
      <c r="P29" s="26">
        <v>3</v>
      </c>
      <c r="Q29" s="3">
        <v>170</v>
      </c>
      <c r="R29" s="27">
        <v>4</v>
      </c>
      <c r="S29" s="16">
        <v>15</v>
      </c>
      <c r="T29" s="26">
        <v>4</v>
      </c>
      <c r="U29" s="3">
        <v>20</v>
      </c>
      <c r="V29" s="27">
        <v>5</v>
      </c>
      <c r="W29" s="20">
        <v>1100</v>
      </c>
      <c r="X29" s="26">
        <v>4</v>
      </c>
      <c r="Y29" s="3">
        <v>1100</v>
      </c>
      <c r="Z29" s="38">
        <v>4</v>
      </c>
      <c r="AA29" s="39">
        <f t="shared" si="0"/>
        <v>3.5</v>
      </c>
      <c r="AB29" s="40">
        <f t="shared" si="1"/>
        <v>3.9999999999999996</v>
      </c>
      <c r="AC29" s="57" t="str">
        <f t="shared" si="2"/>
        <v>н/ср</v>
      </c>
      <c r="AD29" s="53" t="str">
        <f t="shared" si="2"/>
        <v>сред</v>
      </c>
      <c r="AE29" s="41">
        <f t="shared" si="3"/>
        <v>6</v>
      </c>
      <c r="AF29" s="41">
        <f t="shared" si="4"/>
        <v>1</v>
      </c>
      <c r="AG29" s="41">
        <f t="shared" si="5"/>
        <v>1</v>
      </c>
      <c r="AH29" s="41">
        <f t="shared" si="6"/>
        <v>1</v>
      </c>
      <c r="AI29" s="41">
        <f t="shared" si="7"/>
        <v>1</v>
      </c>
      <c r="AJ29" s="41">
        <f t="shared" si="8"/>
        <v>1</v>
      </c>
      <c r="AK29" s="41">
        <f t="shared" si="9"/>
        <v>1</v>
      </c>
      <c r="AL29" s="41">
        <f t="shared" si="10"/>
        <v>6</v>
      </c>
      <c r="AM29" s="41">
        <f t="shared" si="11"/>
        <v>1</v>
      </c>
      <c r="AN29" s="41">
        <f t="shared" si="12"/>
        <v>1</v>
      </c>
      <c r="AO29" s="41">
        <f t="shared" si="13"/>
        <v>1</v>
      </c>
      <c r="AP29" s="41">
        <f t="shared" si="14"/>
        <v>1</v>
      </c>
      <c r="AQ29" s="41">
        <f t="shared" si="15"/>
        <v>1</v>
      </c>
      <c r="AR29" s="41">
        <f t="shared" si="16"/>
        <v>1</v>
      </c>
    </row>
    <row r="30" spans="1:44">
      <c r="A30" s="11">
        <v>24</v>
      </c>
      <c r="B30" s="14" t="s">
        <v>116</v>
      </c>
      <c r="C30" s="97">
        <v>0</v>
      </c>
      <c r="D30" s="26">
        <v>2</v>
      </c>
      <c r="E30" s="26">
        <v>3</v>
      </c>
      <c r="F30" s="27">
        <v>3</v>
      </c>
      <c r="G30" s="35">
        <v>4.9000000000000004</v>
      </c>
      <c r="H30" s="36">
        <v>4</v>
      </c>
      <c r="I30" s="37">
        <v>5</v>
      </c>
      <c r="J30" s="27">
        <v>4</v>
      </c>
      <c r="K30" s="16">
        <v>7.8</v>
      </c>
      <c r="L30" s="26">
        <v>4</v>
      </c>
      <c r="M30" s="3">
        <v>8.3000000000000007</v>
      </c>
      <c r="N30" s="27">
        <v>4</v>
      </c>
      <c r="O30" s="16">
        <v>191</v>
      </c>
      <c r="P30" s="26">
        <v>4</v>
      </c>
      <c r="Q30" s="3">
        <v>190</v>
      </c>
      <c r="R30" s="27">
        <v>4</v>
      </c>
      <c r="S30" s="16">
        <v>3</v>
      </c>
      <c r="T30" s="26">
        <v>2</v>
      </c>
      <c r="U30" s="3">
        <v>3</v>
      </c>
      <c r="V30" s="27">
        <v>2</v>
      </c>
      <c r="W30" s="20">
        <v>1100</v>
      </c>
      <c r="X30" s="26">
        <v>3</v>
      </c>
      <c r="Y30" s="3">
        <v>1200</v>
      </c>
      <c r="Z30" s="38">
        <v>3</v>
      </c>
      <c r="AA30" s="39">
        <f t="shared" si="0"/>
        <v>3.1666666666666665</v>
      </c>
      <c r="AB30" s="40">
        <f t="shared" si="1"/>
        <v>3.333333333333333</v>
      </c>
      <c r="AC30" s="57" t="str">
        <f t="shared" si="2"/>
        <v>н/ср</v>
      </c>
      <c r="AD30" s="53" t="str">
        <f t="shared" si="2"/>
        <v>н/ср</v>
      </c>
      <c r="AE30" s="41">
        <f t="shared" si="3"/>
        <v>6</v>
      </c>
      <c r="AF30" s="41">
        <f t="shared" si="4"/>
        <v>1</v>
      </c>
      <c r="AG30" s="41">
        <f t="shared" si="5"/>
        <v>1</v>
      </c>
      <c r="AH30" s="41">
        <f t="shared" si="6"/>
        <v>1</v>
      </c>
      <c r="AI30" s="41">
        <f t="shared" si="7"/>
        <v>1</v>
      </c>
      <c r="AJ30" s="41">
        <f t="shared" si="8"/>
        <v>1</v>
      </c>
      <c r="AK30" s="41">
        <f t="shared" si="9"/>
        <v>1</v>
      </c>
      <c r="AL30" s="41">
        <f t="shared" si="10"/>
        <v>6</v>
      </c>
      <c r="AM30" s="41">
        <f t="shared" si="11"/>
        <v>1</v>
      </c>
      <c r="AN30" s="41">
        <f t="shared" si="12"/>
        <v>1</v>
      </c>
      <c r="AO30" s="41">
        <f t="shared" si="13"/>
        <v>1</v>
      </c>
      <c r="AP30" s="41">
        <f t="shared" si="14"/>
        <v>1</v>
      </c>
      <c r="AQ30" s="41">
        <f t="shared" si="15"/>
        <v>1</v>
      </c>
      <c r="AR30" s="41">
        <f t="shared" si="16"/>
        <v>1</v>
      </c>
    </row>
    <row r="31" spans="1:44" ht="15.75" thickBot="1">
      <c r="A31" s="12">
        <v>25</v>
      </c>
      <c r="B31" s="15" t="s">
        <v>117</v>
      </c>
      <c r="C31" s="97">
        <v>10</v>
      </c>
      <c r="D31" s="26">
        <v>3</v>
      </c>
      <c r="E31" s="49"/>
      <c r="F31" s="50">
        <v>0</v>
      </c>
      <c r="G31" s="17"/>
      <c r="H31" s="7"/>
      <c r="I31" s="7"/>
      <c r="J31" s="8"/>
      <c r="K31" s="17">
        <v>8.3000000000000007</v>
      </c>
      <c r="L31" s="49">
        <v>5</v>
      </c>
      <c r="M31" s="7"/>
      <c r="N31" s="8"/>
      <c r="O31" s="17">
        <v>204</v>
      </c>
      <c r="P31" s="49">
        <v>4</v>
      </c>
      <c r="Q31" s="7"/>
      <c r="R31" s="8"/>
      <c r="S31" s="17"/>
      <c r="T31" s="7"/>
      <c r="U31" s="7"/>
      <c r="V31" s="8"/>
      <c r="W31" s="21"/>
      <c r="X31" s="7"/>
      <c r="Y31" s="7"/>
      <c r="Z31" s="15"/>
      <c r="AA31" s="39">
        <f t="shared" ref="AA31" si="17">(D31+H31+L31+P31+T31+X31)/(AE31+0.0000000000000000001)</f>
        <v>4</v>
      </c>
      <c r="AB31" s="40">
        <f t="shared" ref="AB31" si="18">(F31+J31+N31+R31+V31+Z31)/(AL31+0.000000000000001)</f>
        <v>0</v>
      </c>
      <c r="AC31" s="71" t="str">
        <f t="shared" si="2"/>
        <v>сред</v>
      </c>
      <c r="AD31" s="72" t="str">
        <f t="shared" si="2"/>
        <v xml:space="preserve"> </v>
      </c>
      <c r="AE31" s="41">
        <f t="shared" ref="AE31" si="19">SUM(AF31:AK31)</f>
        <v>3</v>
      </c>
      <c r="AF31" s="41">
        <f t="shared" ref="AF31" si="20">IF(D31&gt;0,1,0)</f>
        <v>1</v>
      </c>
      <c r="AG31" s="41">
        <f t="shared" ref="AG31" si="21">IF(H31&gt;0,1,0)</f>
        <v>0</v>
      </c>
      <c r="AH31" s="41">
        <f t="shared" ref="AH31" si="22">IF(L31&gt;0,1,0)</f>
        <v>1</v>
      </c>
      <c r="AI31" s="41">
        <f t="shared" ref="AI31" si="23">IF(P31&gt;0,1,0)</f>
        <v>1</v>
      </c>
      <c r="AJ31" s="41">
        <f t="shared" ref="AJ31" si="24">IF(T31&gt;0,1,0)</f>
        <v>0</v>
      </c>
      <c r="AK31" s="41">
        <f t="shared" ref="AK31" si="25">IF(X31&gt;0,1,0)</f>
        <v>0</v>
      </c>
      <c r="AL31" s="41">
        <f t="shared" ref="AL31" si="26">SUM(AM31:AR31)</f>
        <v>0</v>
      </c>
      <c r="AM31" s="41">
        <f t="shared" ref="AM31" si="27">IF(F31&gt;0,1,0)</f>
        <v>0</v>
      </c>
      <c r="AN31" s="41">
        <f t="shared" ref="AN31" si="28">IF(J31&gt;0,1,0)</f>
        <v>0</v>
      </c>
      <c r="AO31" s="41">
        <f t="shared" ref="AO31" si="29">IF(N31&gt;0,1,0)</f>
        <v>0</v>
      </c>
      <c r="AP31" s="41">
        <f t="shared" ref="AP31" si="30">IF(R31&gt;0,1,0)</f>
        <v>0</v>
      </c>
      <c r="AQ31" s="41">
        <f t="shared" ref="AQ31" si="31">IF(V31&gt;0,1,0)</f>
        <v>0</v>
      </c>
      <c r="AR31" s="41">
        <f t="shared" ref="AR31" si="32">IF(Z31&gt;0,1,0)</f>
        <v>0</v>
      </c>
    </row>
    <row r="32" spans="1:44">
      <c r="A32" s="100" t="s">
        <v>12</v>
      </c>
      <c r="B32" s="101"/>
      <c r="C32" s="28"/>
      <c r="D32" s="67">
        <f>COUNTIF(D7:D31,"&gt;2")/COUNTIF(D7:D31,"&gt;0")</f>
        <v>0.70833333333333337</v>
      </c>
      <c r="E32" s="29"/>
      <c r="F32" s="67">
        <f>COUNTIF(F7:F31,"&gt;2")/COUNTIF(F7:F31,"&gt;0")</f>
        <v>0.86956521739130432</v>
      </c>
      <c r="G32" s="28"/>
      <c r="H32" s="67">
        <f>COUNTIF(H7:H31,"&gt;2")/COUNTIF(H7:H31,"&gt;0")</f>
        <v>0.91304347826086951</v>
      </c>
      <c r="I32" s="29"/>
      <c r="J32" s="67">
        <f>COUNTIF(J7:J31,"&gt;2")/COUNTIF(J7:J31,"&gt;0")</f>
        <v>0.82608695652173914</v>
      </c>
      <c r="K32" s="28"/>
      <c r="L32" s="67">
        <f>COUNTIF(L7:L31,"&gt;2")/COUNTIF(L7:L31,"&gt;0")</f>
        <v>0.91666666666666663</v>
      </c>
      <c r="M32" s="29"/>
      <c r="N32" s="67">
        <f>COUNTIF(N7:N31,"&gt;2")/COUNTIF(N7:N31,"&gt;0")</f>
        <v>0.82608695652173914</v>
      </c>
      <c r="O32" s="28"/>
      <c r="P32" s="67">
        <f>COUNTIF(P7:P31,"&gt;2")/COUNTIF(P7:P31,"&gt;0")</f>
        <v>0.83333333333333337</v>
      </c>
      <c r="Q32" s="29"/>
      <c r="R32" s="67">
        <f>COUNTIF(R7:R31,"&gt;2")/COUNTIF(R7:R31,"&gt;0")</f>
        <v>0.82608695652173914</v>
      </c>
      <c r="S32" s="28"/>
      <c r="T32" s="67">
        <f>COUNTIF(T7:T31,"&gt;2")/COUNTIF(T7:T31,"&gt;0")</f>
        <v>0.91304347826086951</v>
      </c>
      <c r="U32" s="29"/>
      <c r="V32" s="67">
        <f>COUNTIF(V7:V31,"&gt;2")/COUNTIF(V7:V31,"&gt;0")</f>
        <v>0.95652173913043481</v>
      </c>
      <c r="W32" s="28"/>
      <c r="X32" s="67">
        <f>COUNTIF(X7:X31,"&gt;2")/COUNTIF(X7:X31,"&gt;0")</f>
        <v>0.95652173913043481</v>
      </c>
      <c r="Y32" s="29"/>
      <c r="Z32" s="67">
        <f>COUNTIF(Z7:Z31,"&gt;2")/COUNTIF(Z7:Z31,"&gt;0")</f>
        <v>0.86363636363636365</v>
      </c>
      <c r="AA32" s="68">
        <f>(D32+H32+L32+P32+T32+X32)/6</f>
        <v>0.87349033816425115</v>
      </c>
      <c r="AB32" s="69">
        <f>(F32+J32+N32+R32+V32+Z32)/6</f>
        <v>0.86133069828722009</v>
      </c>
      <c r="AC32" s="74">
        <f>COUNTIF(AC7:AC31,"выс")</f>
        <v>0</v>
      </c>
      <c r="AD32" s="75">
        <f>COUNTIF(AD7:AD31,"выс")</f>
        <v>2</v>
      </c>
    </row>
    <row r="33" spans="1:30">
      <c r="A33" s="102" t="s">
        <v>13</v>
      </c>
      <c r="B33" s="103"/>
      <c r="C33" s="30"/>
      <c r="D33" s="64">
        <f>COUNTIF(D7:D31,"&gt;3")/COUNTIF(D7:D31,"&gt;0")</f>
        <v>0.25</v>
      </c>
      <c r="E33" s="65"/>
      <c r="F33" s="66">
        <f>COUNTIF(F7:F31,"&gt;3")/COUNTIF(F7:F31,"&gt;0")</f>
        <v>0.30434782608695654</v>
      </c>
      <c r="G33" s="57"/>
      <c r="H33" s="64">
        <f>COUNTIF(H7:H31,"&gt;3")/COUNTIF(H7:H31,"&gt;0")</f>
        <v>0.73913043478260865</v>
      </c>
      <c r="I33" s="65"/>
      <c r="J33" s="66">
        <f>COUNTIF(J7:J31,"&gt;3")/COUNTIF(J7:J31,"&gt;0")</f>
        <v>0.73913043478260865</v>
      </c>
      <c r="K33" s="57"/>
      <c r="L33" s="64">
        <f>COUNTIF(L7:L31,"&gt;3")/COUNTIF(L7:L31,"&gt;0")</f>
        <v>0.79166666666666663</v>
      </c>
      <c r="M33" s="65"/>
      <c r="N33" s="66">
        <f>COUNTIF(N7:N31,"&gt;3")/COUNTIF(N7:N31,"&gt;0")</f>
        <v>0.82608695652173914</v>
      </c>
      <c r="O33" s="57"/>
      <c r="P33" s="64">
        <f>COUNTIF(P7:P31,"&gt;3")/COUNTIF(P7:P31,"&gt;0")</f>
        <v>0.66666666666666663</v>
      </c>
      <c r="Q33" s="65"/>
      <c r="R33" s="66">
        <f>COUNTIF(R7:R31,"&gt;3")/COUNTIF(R7:R31,"&gt;0")</f>
        <v>0.78260869565217395</v>
      </c>
      <c r="S33" s="57"/>
      <c r="T33" s="64">
        <f>COUNTIF(T7:T31,"&gt;3")/COUNTIF(T7:T31,"&gt;0")</f>
        <v>0.91304347826086951</v>
      </c>
      <c r="U33" s="65"/>
      <c r="V33" s="66">
        <f>COUNTIF(V7:V31,"&gt;3")/COUNTIF(V7:V31,"&gt;0")</f>
        <v>0.82608695652173914</v>
      </c>
      <c r="W33" s="57"/>
      <c r="X33" s="64">
        <f>COUNTIF(X7:X31,"&gt;3")/COUNTIF(X7:X31,"&gt;0")</f>
        <v>0.52173913043478259</v>
      </c>
      <c r="Y33" s="65"/>
      <c r="Z33" s="66">
        <f>COUNTIF(Z7:Z31,"&gt;3")/COUNTIF(Z7:Z31,"&gt;0")</f>
        <v>0.54545454545454541</v>
      </c>
      <c r="AA33" s="70">
        <f t="shared" ref="AA33:AA34" si="33">(D33+H33+L33+P33+T33+X33)/6</f>
        <v>0.64704106280193241</v>
      </c>
      <c r="AB33" s="66">
        <f t="shared" ref="AB33:AB34" si="34">(F33+J33+N33+R33+V33+Z33)/6</f>
        <v>0.67061923583662708</v>
      </c>
      <c r="AC33" s="76">
        <f>COUNTIF(AC7:AC31,"в/ср")</f>
        <v>2</v>
      </c>
      <c r="AD33" s="77">
        <f>COUNTIF(AD7:AD31,"в/ср")</f>
        <v>4</v>
      </c>
    </row>
    <row r="34" spans="1:30">
      <c r="A34" s="102" t="s">
        <v>14</v>
      </c>
      <c r="B34" s="103"/>
      <c r="C34" s="30"/>
      <c r="D34" s="64">
        <f>(COUNTIF(D7:D31,"=5")+COUNTIF(D7:D31,"=4")*0.64+COUNTIF(D7:D31,"=3")*0.32+COUNTIF(D7:D31,"=2")*0.14)/COUNTIF(D7:D31,"&gt;0")</f>
        <v>0.40750000000000003</v>
      </c>
      <c r="E34" s="31"/>
      <c r="F34" s="64">
        <f>(COUNTIF(F7:F31,"=5")+COUNTIF(F7:F31,"=4")*0.64+COUNTIF(F7:F31,"=3")*0.32+COUNTIF(F7:F31,"=2")*0.14)/COUNTIF(F7:F31,"&gt;0")</f>
        <v>0.48782608695652174</v>
      </c>
      <c r="G34" s="30"/>
      <c r="H34" s="64">
        <f>(COUNTIF(H7:H31,"=5")+COUNTIF(H7:H31,"=4")*0.64+COUNTIF(H7:H31,"=3")*0.32+COUNTIF(H7:H31,"=2")*0.14)/COUNTIF(H7:H31,"&gt;0")</f>
        <v>0.55652173913043479</v>
      </c>
      <c r="I34" s="31"/>
      <c r="J34" s="64">
        <f>(COUNTIF(J7:J31,"=5")+COUNTIF(J7:J31,"=4")*0.64+COUNTIF(J7:J31,"=3")*0.32+COUNTIF(J7:J31,"=2")*0.14)/COUNTIF(J7:J31,"&gt;0")</f>
        <v>0.57217391304347831</v>
      </c>
      <c r="K34" s="30"/>
      <c r="L34" s="64">
        <f>(COUNTIF(L7:L31,"=5")+COUNTIF(L7:L31,"=4")*0.64+COUNTIF(L7:L31,"=3")*0.32+COUNTIF(L7:L31,"=2")*0.14)/COUNTIF(L7:L31,"&gt;0")</f>
        <v>0.66333333333333333</v>
      </c>
      <c r="M34" s="31"/>
      <c r="N34" s="64">
        <f>(COUNTIF(N7:N31,"=5")+COUNTIF(N7:N31,"=4")*0.64+COUNTIF(N7:N31,"=3")*0.32+COUNTIF(N7:N31,"=2")*0.14)/COUNTIF(N7:N31,"&gt;0")</f>
        <v>0.69391304347826088</v>
      </c>
      <c r="O34" s="30"/>
      <c r="P34" s="64">
        <f>(COUNTIF(P7:P31,"=5")+COUNTIF(P7:P31,"=4")*0.64+COUNTIF(P7:P31,"=3")*0.32+COUNTIF(P7:P31,"=2")*0.14)/COUNTIF(P7:P31,"&gt;0")</f>
        <v>0.57833333333333325</v>
      </c>
      <c r="Q34" s="31"/>
      <c r="R34" s="64">
        <f>(COUNTIF(R7:R31,"=5")+COUNTIF(R7:R31,"=4")*0.64+COUNTIF(R7:R31,"=3")*0.32+COUNTIF(R7:R31,"=2")*0.14)/COUNTIF(R7:R31,"&gt;0")</f>
        <v>0.6330434782608696</v>
      </c>
      <c r="S34" s="30"/>
      <c r="T34" s="64">
        <f>(COUNTIF(T7:T31,"=5")+COUNTIF(T7:T31,"=4")*0.64+COUNTIF(T7:T31,"=3")*0.32+COUNTIF(T7:T31,"=2")*0.14)/COUNTIF(T7:T31,"&gt;0")</f>
        <v>0.73739130434782607</v>
      </c>
      <c r="U34" s="31"/>
      <c r="V34" s="64">
        <f>(COUNTIF(V7:V31,"=5")+COUNTIF(V7:V31,"=4")*0.64+COUNTIF(V7:V31,"=3")*0.32+COUNTIF(V7:V31,"=2")*0.14)/COUNTIF(V7:V31,"&gt;0")</f>
        <v>0.79565217391304355</v>
      </c>
      <c r="W34" s="30"/>
      <c r="X34" s="64">
        <f>(COUNTIF(X7:X31,"=5")+COUNTIF(X7:X31,"=4")*0.64+COUNTIF(X7:X31,"=3")*0.32+COUNTIF(X7:X31,"=2")*0.14)/COUNTIF(X7:X31,"&gt;0")</f>
        <v>0.4947826086956521</v>
      </c>
      <c r="Y34" s="31"/>
      <c r="Z34" s="64">
        <f>(COUNTIF(Z7:Z31,"=5")+COUNTIF(Z7:Z31,"=4")*0.64+COUNTIF(Z7:Z31,"=3")*0.32+COUNTIF(Z7:Z31,"=2")*0.14)/COUNTIF(Z7:Z31,"&gt;0")</f>
        <v>0.51909090909090905</v>
      </c>
      <c r="AA34" s="70">
        <f t="shared" si="33"/>
        <v>0.57297705314009661</v>
      </c>
      <c r="AB34" s="66">
        <f t="shared" si="34"/>
        <v>0.61694993412384724</v>
      </c>
      <c r="AC34" s="76">
        <f>COUNTIF(AC7:AC31,"сред")</f>
        <v>5</v>
      </c>
      <c r="AD34" s="77">
        <f>COUNTIF(AD7:AD31,"сред")</f>
        <v>6</v>
      </c>
    </row>
    <row r="35" spans="1:30" ht="15.75" thickBot="1">
      <c r="A35" s="104" t="s">
        <v>6</v>
      </c>
      <c r="B35" s="105"/>
      <c r="C35" s="32"/>
      <c r="D35" s="42">
        <f>SUM(D7:D31)/COUNTIF(D7:D31,"&gt;0")</f>
        <v>3.125</v>
      </c>
      <c r="E35" s="33"/>
      <c r="F35" s="42">
        <f>SUM(F7:F31)/COUNTIF(F7:F31,"&gt;0")</f>
        <v>3.4347826086956523</v>
      </c>
      <c r="G35" s="32"/>
      <c r="H35" s="42">
        <f>SUM(H7:H31)/COUNTIF(H7:H31,"&gt;0")</f>
        <v>3.6956521739130435</v>
      </c>
      <c r="I35" s="33"/>
      <c r="J35" s="42">
        <f>SUM(J7:J31)/COUNTIF(J7:J31,"&gt;0")</f>
        <v>3.6956521739130435</v>
      </c>
      <c r="K35" s="32"/>
      <c r="L35" s="42">
        <f>SUM(L7:L31)/COUNTIF(L7:L31,"&gt;0")</f>
        <v>4</v>
      </c>
      <c r="M35" s="33"/>
      <c r="N35" s="42">
        <f>SUM(N7:N31)/COUNTIF(N7:N31,"&gt;0")</f>
        <v>4.0434782608695654</v>
      </c>
      <c r="O35" s="32"/>
      <c r="P35" s="42">
        <f>SUM(P7:P31)/COUNTIF(P7:P31,"&gt;0")</f>
        <v>3.7083333333333335</v>
      </c>
      <c r="Q35" s="33"/>
      <c r="R35" s="42">
        <f>SUM(R7:R31)/COUNTIF(R7:R31,"&gt;0")</f>
        <v>3.8695652173913042</v>
      </c>
      <c r="S35" s="32"/>
      <c r="T35" s="42">
        <f>SUM(T7:T31)/COUNTIF(T7:T31,"&gt;0")</f>
        <v>4.2173913043478262</v>
      </c>
      <c r="U35" s="33"/>
      <c r="V35" s="42">
        <f>SUM(V7:V31)/COUNTIF(V7:V31,"&gt;0")</f>
        <v>4.3913043478260869</v>
      </c>
      <c r="W35" s="32"/>
      <c r="X35" s="42">
        <f>SUM(X7:X31)/COUNTIF(X7:X31,"&gt;0")</f>
        <v>3.5217391304347827</v>
      </c>
      <c r="Y35" s="33"/>
      <c r="Z35" s="42">
        <f>SUM(Z7:Z31)/COUNTIF(Z7:Z31,"&gt;0")</f>
        <v>3.5454545454545454</v>
      </c>
      <c r="AA35" s="43">
        <f>SUM(AA7:AA31)/COUNTIF(AA7:AA31,"&gt;0")</f>
        <v>3.7152777777777772</v>
      </c>
      <c r="AB35" s="42">
        <f>SUM(AB7:AB31)/COUNTIF(AB7:AB31,"&gt;0")</f>
        <v>3.8231884057971008</v>
      </c>
      <c r="AC35" s="78">
        <f>COUNTIF(AC7:AC31,"н/ср")</f>
        <v>15</v>
      </c>
      <c r="AD35" s="79">
        <f>COUNTIF(AD7:AD31,"н/ср")</f>
        <v>8</v>
      </c>
    </row>
    <row r="36" spans="1:30">
      <c r="AC36" s="80">
        <f>COUNTIF(AC7:AC31,"низ")</f>
        <v>2</v>
      </c>
      <c r="AD36" s="80">
        <f>COUNTIF(AD7:AD31,"низ")</f>
        <v>3</v>
      </c>
    </row>
    <row r="39" spans="1:30" ht="18.75">
      <c r="B39" s="52" t="s">
        <v>205</v>
      </c>
    </row>
  </sheetData>
  <mergeCells count="31">
    <mergeCell ref="A1:AD1"/>
    <mergeCell ref="A3:A5"/>
    <mergeCell ref="B3:B5"/>
    <mergeCell ref="C3:F3"/>
    <mergeCell ref="G3:J3"/>
    <mergeCell ref="K3:N3"/>
    <mergeCell ref="O3:R3"/>
    <mergeCell ref="S3:V3"/>
    <mergeCell ref="W3:Z3"/>
    <mergeCell ref="AA3:AB3"/>
    <mergeCell ref="AC3:AD3"/>
    <mergeCell ref="C4:D4"/>
    <mergeCell ref="E4:F4"/>
    <mergeCell ref="G4:H4"/>
    <mergeCell ref="I4:J4"/>
    <mergeCell ref="K4:L4"/>
    <mergeCell ref="AD4:AD5"/>
    <mergeCell ref="W4:X4"/>
    <mergeCell ref="Y4:Z4"/>
    <mergeCell ref="AA4:AA5"/>
    <mergeCell ref="AB4:AB5"/>
    <mergeCell ref="AC4:AC5"/>
    <mergeCell ref="A32:B32"/>
    <mergeCell ref="A33:B33"/>
    <mergeCell ref="A34:B34"/>
    <mergeCell ref="A35:B35"/>
    <mergeCell ref="U4:V4"/>
    <mergeCell ref="M4:N4"/>
    <mergeCell ref="O4:P4"/>
    <mergeCell ref="Q4:R4"/>
    <mergeCell ref="S4:T4"/>
  </mergeCells>
  <printOptions horizontalCentered="1"/>
  <pageMargins left="0" right="0" top="0.59055118110236227" bottom="0" header="0" footer="0"/>
  <pageSetup paperSize="9" scale="7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AS39"/>
  <sheetViews>
    <sheetView view="pageBreakPreview" zoomScale="90" zoomScaleSheetLayoutView="90" workbookViewId="0">
      <selection activeCell="Y11" sqref="Y11"/>
    </sheetView>
  </sheetViews>
  <sheetFormatPr defaultRowHeight="15" outlineLevelCol="1"/>
  <cols>
    <col min="1" max="1" width="5.42578125" customWidth="1"/>
    <col min="2" max="2" width="24" customWidth="1"/>
    <col min="3" max="26" width="5.7109375" customWidth="1"/>
    <col min="27" max="30" width="6.7109375" customWidth="1"/>
    <col min="31" max="31" width="5.28515625" hidden="1" customWidth="1" outlineLevel="1"/>
    <col min="32" max="32" width="3" hidden="1" customWidth="1" outlineLevel="1"/>
    <col min="33" max="36" width="3.28515625" hidden="1" customWidth="1" outlineLevel="1"/>
    <col min="37" max="37" width="2.7109375" hidden="1" customWidth="1" outlineLevel="1"/>
    <col min="38" max="38" width="4.140625" hidden="1" customWidth="1" outlineLevel="1"/>
    <col min="39" max="39" width="3.42578125" hidden="1" customWidth="1" outlineLevel="1"/>
    <col min="40" max="40" width="3" hidden="1" customWidth="1" outlineLevel="1"/>
    <col min="41" max="41" width="2.5703125" hidden="1" customWidth="1" outlineLevel="1"/>
    <col min="42" max="42" width="2.85546875" hidden="1" customWidth="1" outlineLevel="1"/>
    <col min="43" max="43" width="3.140625" hidden="1" customWidth="1" outlineLevel="1"/>
    <col min="44" max="44" width="3.42578125" hidden="1" customWidth="1" outlineLevel="1"/>
    <col min="45" max="45" width="9.140625" collapsed="1"/>
  </cols>
  <sheetData>
    <row r="1" spans="1:44" ht="18.75">
      <c r="A1" s="112" t="s">
        <v>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</row>
    <row r="2" spans="1:44" ht="19.5" thickBot="1">
      <c r="A2" s="1"/>
      <c r="K2" s="6" t="s">
        <v>118</v>
      </c>
      <c r="L2" s="5" t="s">
        <v>17</v>
      </c>
    </row>
    <row r="3" spans="1:44">
      <c r="A3" s="113" t="s">
        <v>1</v>
      </c>
      <c r="B3" s="115" t="s">
        <v>2</v>
      </c>
      <c r="C3" s="117" t="s">
        <v>3</v>
      </c>
      <c r="D3" s="118"/>
      <c r="E3" s="118"/>
      <c r="F3" s="119"/>
      <c r="G3" s="117" t="s">
        <v>7</v>
      </c>
      <c r="H3" s="118"/>
      <c r="I3" s="118"/>
      <c r="J3" s="119"/>
      <c r="K3" s="117" t="s">
        <v>8</v>
      </c>
      <c r="L3" s="118"/>
      <c r="M3" s="118"/>
      <c r="N3" s="119"/>
      <c r="O3" s="117" t="s">
        <v>9</v>
      </c>
      <c r="P3" s="118"/>
      <c r="Q3" s="118"/>
      <c r="R3" s="119"/>
      <c r="S3" s="117" t="s">
        <v>10</v>
      </c>
      <c r="T3" s="118"/>
      <c r="U3" s="118"/>
      <c r="V3" s="119"/>
      <c r="W3" s="120" t="s">
        <v>11</v>
      </c>
      <c r="X3" s="118"/>
      <c r="Y3" s="118"/>
      <c r="Z3" s="121"/>
      <c r="AA3" s="117" t="s">
        <v>6</v>
      </c>
      <c r="AB3" s="119"/>
      <c r="AC3" s="117" t="s">
        <v>15</v>
      </c>
      <c r="AD3" s="119"/>
    </row>
    <row r="4" spans="1:44" ht="15" customHeight="1">
      <c r="A4" s="114"/>
      <c r="B4" s="116"/>
      <c r="C4" s="108" t="s">
        <v>4</v>
      </c>
      <c r="D4" s="106"/>
      <c r="E4" s="106" t="s">
        <v>69</v>
      </c>
      <c r="F4" s="107"/>
      <c r="G4" s="108" t="s">
        <v>4</v>
      </c>
      <c r="H4" s="106"/>
      <c r="I4" s="106" t="s">
        <v>69</v>
      </c>
      <c r="J4" s="107"/>
      <c r="K4" s="108" t="s">
        <v>4</v>
      </c>
      <c r="L4" s="106"/>
      <c r="M4" s="106" t="s">
        <v>69</v>
      </c>
      <c r="N4" s="107"/>
      <c r="O4" s="108" t="s">
        <v>4</v>
      </c>
      <c r="P4" s="106"/>
      <c r="Q4" s="106" t="s">
        <v>69</v>
      </c>
      <c r="R4" s="107"/>
      <c r="S4" s="108" t="s">
        <v>4</v>
      </c>
      <c r="T4" s="106"/>
      <c r="U4" s="106" t="s">
        <v>69</v>
      </c>
      <c r="V4" s="107"/>
      <c r="W4" s="110" t="s">
        <v>4</v>
      </c>
      <c r="X4" s="106"/>
      <c r="Y4" s="106" t="s">
        <v>69</v>
      </c>
      <c r="Z4" s="107"/>
      <c r="AA4" s="111" t="s">
        <v>4</v>
      </c>
      <c r="AB4" s="109" t="s">
        <v>69</v>
      </c>
      <c r="AC4" s="111" t="s">
        <v>4</v>
      </c>
      <c r="AD4" s="109" t="s">
        <v>69</v>
      </c>
    </row>
    <row r="5" spans="1:44">
      <c r="A5" s="114"/>
      <c r="B5" s="116"/>
      <c r="C5" s="11" t="s">
        <v>5</v>
      </c>
      <c r="D5" s="2" t="s">
        <v>42</v>
      </c>
      <c r="E5" s="2" t="s">
        <v>5</v>
      </c>
      <c r="F5" s="23" t="s">
        <v>42</v>
      </c>
      <c r="G5" s="11" t="s">
        <v>5</v>
      </c>
      <c r="H5" s="2" t="s">
        <v>42</v>
      </c>
      <c r="I5" s="2" t="s">
        <v>5</v>
      </c>
      <c r="J5" s="23" t="s">
        <v>42</v>
      </c>
      <c r="K5" s="11" t="s">
        <v>5</v>
      </c>
      <c r="L5" s="2" t="s">
        <v>42</v>
      </c>
      <c r="M5" s="2" t="s">
        <v>5</v>
      </c>
      <c r="N5" s="23" t="s">
        <v>42</v>
      </c>
      <c r="O5" s="11" t="s">
        <v>5</v>
      </c>
      <c r="P5" s="2" t="s">
        <v>42</v>
      </c>
      <c r="Q5" s="2" t="s">
        <v>5</v>
      </c>
      <c r="R5" s="23" t="s">
        <v>42</v>
      </c>
      <c r="S5" s="11" t="s">
        <v>5</v>
      </c>
      <c r="T5" s="2" t="s">
        <v>42</v>
      </c>
      <c r="U5" s="2" t="s">
        <v>5</v>
      </c>
      <c r="V5" s="23" t="s">
        <v>42</v>
      </c>
      <c r="W5" s="18" t="s">
        <v>5</v>
      </c>
      <c r="X5" s="2" t="s">
        <v>42</v>
      </c>
      <c r="Y5" s="2" t="s">
        <v>5</v>
      </c>
      <c r="Z5" s="2" t="s">
        <v>42</v>
      </c>
      <c r="AA5" s="111"/>
      <c r="AB5" s="109"/>
      <c r="AC5" s="111"/>
      <c r="AD5" s="109"/>
    </row>
    <row r="6" spans="1:44" ht="7.5" customHeight="1">
      <c r="A6" s="9"/>
      <c r="B6" s="13"/>
      <c r="C6" s="9"/>
      <c r="D6" s="4"/>
      <c r="E6" s="4"/>
      <c r="F6" s="10"/>
      <c r="G6" s="9"/>
      <c r="H6" s="4"/>
      <c r="I6" s="4"/>
      <c r="J6" s="10"/>
      <c r="K6" s="9"/>
      <c r="L6" s="4"/>
      <c r="M6" s="4"/>
      <c r="N6" s="10"/>
      <c r="O6" s="9"/>
      <c r="P6" s="4"/>
      <c r="Q6" s="4"/>
      <c r="R6" s="10"/>
      <c r="S6" s="9"/>
      <c r="T6" s="4"/>
      <c r="U6" s="4"/>
      <c r="V6" s="10"/>
      <c r="W6" s="19"/>
      <c r="X6" s="4"/>
      <c r="Y6" s="4"/>
      <c r="Z6" s="13"/>
      <c r="AA6" s="9"/>
      <c r="AB6" s="10"/>
      <c r="AC6" s="9"/>
      <c r="AD6" s="10"/>
    </row>
    <row r="7" spans="1:44">
      <c r="A7" s="11">
        <v>1</v>
      </c>
      <c r="B7" s="14" t="s">
        <v>119</v>
      </c>
      <c r="C7" s="97">
        <v>13</v>
      </c>
      <c r="D7" s="26">
        <v>5</v>
      </c>
      <c r="E7" s="44"/>
      <c r="F7" s="27">
        <v>0</v>
      </c>
      <c r="G7" s="35">
        <v>4.3</v>
      </c>
      <c r="H7" s="36">
        <v>5</v>
      </c>
      <c r="I7" s="37"/>
      <c r="J7" s="27">
        <v>0</v>
      </c>
      <c r="K7" s="16">
        <v>7.3</v>
      </c>
      <c r="L7" s="26">
        <v>5</v>
      </c>
      <c r="M7" s="3"/>
      <c r="N7" s="27">
        <v>0</v>
      </c>
      <c r="O7" s="16">
        <v>267</v>
      </c>
      <c r="P7" s="26">
        <v>5</v>
      </c>
      <c r="Q7" s="3"/>
      <c r="R7" s="27">
        <v>0</v>
      </c>
      <c r="S7" s="16">
        <v>9</v>
      </c>
      <c r="T7" s="26">
        <v>4</v>
      </c>
      <c r="U7" s="3"/>
      <c r="V7" s="27">
        <v>0</v>
      </c>
      <c r="W7" s="20">
        <v>1400</v>
      </c>
      <c r="X7" s="26">
        <v>4</v>
      </c>
      <c r="Y7" s="3"/>
      <c r="Z7" s="38">
        <v>0</v>
      </c>
      <c r="AA7" s="39">
        <f>(D7+H7+L7+P7+T7+X7)/(AE7+0.0000000000000000001)</f>
        <v>4.666666666666667</v>
      </c>
      <c r="AB7" s="40">
        <f>(F7+J7+N7+R7+V7+Z7)/(AL7+0.000000000000001)</f>
        <v>0</v>
      </c>
      <c r="AC7" s="57" t="str">
        <f>IF(AA7&lt;2," ",IF(AA7&lt;3,"низ",IF(AA7&lt;4,"н/ср",IF(AA7&lt;4.5,"сред",IF(AA7&lt;5,"в/ср","выс")))))</f>
        <v>в/ср</v>
      </c>
      <c r="AD7" s="53" t="str">
        <f>IF(AB7&lt;2," ",IF(AB7&lt;3,"низ",IF(AB7&lt;4,"н/ср",IF(AB7&lt;4.5,"сред",IF(AB7&lt;5,"в/ср","выс")))))</f>
        <v xml:space="preserve"> </v>
      </c>
      <c r="AE7" s="41">
        <f>SUM(AF7:AK7)</f>
        <v>6</v>
      </c>
      <c r="AF7" s="41">
        <f>IF(D7&gt;0,1,0)</f>
        <v>1</v>
      </c>
      <c r="AG7" s="41">
        <f>IF(H7&gt;0,1,0)</f>
        <v>1</v>
      </c>
      <c r="AH7" s="41">
        <f>IF(L7&gt;0,1,0)</f>
        <v>1</v>
      </c>
      <c r="AI7" s="41">
        <f>IF(P7&gt;0,1,0)</f>
        <v>1</v>
      </c>
      <c r="AJ7" s="41">
        <f>IF(T7&gt;0,1,0)</f>
        <v>1</v>
      </c>
      <c r="AK7" s="41">
        <f>IF(X7&gt;0,1,0)</f>
        <v>1</v>
      </c>
      <c r="AL7" s="41">
        <f>SUM(AM7:AR7)</f>
        <v>0</v>
      </c>
      <c r="AM7" s="41">
        <f>IF(F7&gt;0,1,0)</f>
        <v>0</v>
      </c>
      <c r="AN7" s="41">
        <f>IF(J7&gt;0,1,0)</f>
        <v>0</v>
      </c>
      <c r="AO7" s="41">
        <f>IF(N7&gt;0,1,0)</f>
        <v>0</v>
      </c>
      <c r="AP7" s="41">
        <f>IF(R7&gt;0,1,0)</f>
        <v>0</v>
      </c>
      <c r="AQ7" s="41">
        <f>IF(V7&gt;0,1,0)</f>
        <v>0</v>
      </c>
      <c r="AR7" s="41">
        <f>IF(Z7&gt;0,1,0)</f>
        <v>0</v>
      </c>
    </row>
    <row r="8" spans="1:44">
      <c r="A8" s="11">
        <v>2</v>
      </c>
      <c r="B8" s="14" t="s">
        <v>120</v>
      </c>
      <c r="C8" s="97">
        <v>0</v>
      </c>
      <c r="D8" s="26">
        <v>2</v>
      </c>
      <c r="E8" s="62">
        <v>0</v>
      </c>
      <c r="F8" s="27">
        <v>2</v>
      </c>
      <c r="G8" s="35">
        <v>5.0999999999999996</v>
      </c>
      <c r="H8" s="36">
        <v>4</v>
      </c>
      <c r="I8" s="37">
        <v>4.7</v>
      </c>
      <c r="J8" s="27">
        <v>4</v>
      </c>
      <c r="K8" s="16">
        <v>8</v>
      </c>
      <c r="L8" s="26">
        <v>4</v>
      </c>
      <c r="M8" s="3">
        <v>7.8</v>
      </c>
      <c r="N8" s="27">
        <v>4</v>
      </c>
      <c r="O8" s="16">
        <v>180</v>
      </c>
      <c r="P8" s="26">
        <v>3</v>
      </c>
      <c r="Q8" s="3">
        <v>187</v>
      </c>
      <c r="R8" s="27">
        <v>3</v>
      </c>
      <c r="S8" s="16">
        <v>10</v>
      </c>
      <c r="T8" s="26">
        <v>4</v>
      </c>
      <c r="U8" s="3">
        <v>13</v>
      </c>
      <c r="V8" s="27">
        <v>4</v>
      </c>
      <c r="W8" s="20">
        <v>1200</v>
      </c>
      <c r="X8" s="26">
        <v>3</v>
      </c>
      <c r="Y8" s="3">
        <v>1300</v>
      </c>
      <c r="Z8" s="38">
        <v>4</v>
      </c>
      <c r="AA8" s="39">
        <f t="shared" ref="AA8:AA31" si="0">(D8+H8+L8+P8+T8+X8)/(AE8+0.0000000000000000001)</f>
        <v>3.3333333333333335</v>
      </c>
      <c r="AB8" s="40">
        <f t="shared" ref="AB8:AB31" si="1">(F8+J8+N8+R8+V8+Z8)/(AL8+0.000000000000001)</f>
        <v>3.4999999999999996</v>
      </c>
      <c r="AC8" s="57" t="str">
        <f t="shared" ref="AC8:AD31" si="2">IF(AA8&lt;2," ",IF(AA8&lt;3,"низ",IF(AA8&lt;4,"н/ср",IF(AA8&lt;4.5,"сред",IF(AA8&lt;5,"в/ср","выс")))))</f>
        <v>н/ср</v>
      </c>
      <c r="AD8" s="53" t="str">
        <f t="shared" si="2"/>
        <v>н/ср</v>
      </c>
      <c r="AE8" s="41">
        <f t="shared" ref="AE8:AE31" si="3">SUM(AF8:AK8)</f>
        <v>6</v>
      </c>
      <c r="AF8" s="41">
        <f t="shared" ref="AF8:AF31" si="4">IF(D8&gt;0,1,0)</f>
        <v>1</v>
      </c>
      <c r="AG8" s="41">
        <f t="shared" ref="AG8:AG31" si="5">IF(H8&gt;0,1,0)</f>
        <v>1</v>
      </c>
      <c r="AH8" s="41">
        <f t="shared" ref="AH8:AH31" si="6">IF(L8&gt;0,1,0)</f>
        <v>1</v>
      </c>
      <c r="AI8" s="41">
        <f t="shared" ref="AI8:AI31" si="7">IF(P8&gt;0,1,0)</f>
        <v>1</v>
      </c>
      <c r="AJ8" s="41">
        <f t="shared" ref="AJ8:AJ31" si="8">IF(T8&gt;0,1,0)</f>
        <v>1</v>
      </c>
      <c r="AK8" s="41">
        <f t="shared" ref="AK8:AK31" si="9">IF(X8&gt;0,1,0)</f>
        <v>1</v>
      </c>
      <c r="AL8" s="41">
        <f t="shared" ref="AL8:AL31" si="10">SUM(AM8:AR8)</f>
        <v>6</v>
      </c>
      <c r="AM8" s="41">
        <f t="shared" ref="AM8:AM31" si="11">IF(F8&gt;0,1,0)</f>
        <v>1</v>
      </c>
      <c r="AN8" s="41">
        <f t="shared" ref="AN8:AN31" si="12">IF(J8&gt;0,1,0)</f>
        <v>1</v>
      </c>
      <c r="AO8" s="41">
        <f t="shared" ref="AO8:AO31" si="13">IF(N8&gt;0,1,0)</f>
        <v>1</v>
      </c>
      <c r="AP8" s="41">
        <f t="shared" ref="AP8:AP31" si="14">IF(R8&gt;0,1,0)</f>
        <v>1</v>
      </c>
      <c r="AQ8" s="41">
        <f t="shared" ref="AQ8:AQ31" si="15">IF(V8&gt;0,1,0)</f>
        <v>1</v>
      </c>
      <c r="AR8" s="41">
        <f t="shared" ref="AR8:AR31" si="16">IF(Z8&gt;0,1,0)</f>
        <v>1</v>
      </c>
    </row>
    <row r="9" spans="1:44">
      <c r="A9" s="11">
        <v>3</v>
      </c>
      <c r="B9" s="14" t="s">
        <v>121</v>
      </c>
      <c r="C9" s="97">
        <v>12</v>
      </c>
      <c r="D9" s="26">
        <v>5</v>
      </c>
      <c r="E9" s="62">
        <v>14</v>
      </c>
      <c r="F9" s="27">
        <v>5</v>
      </c>
      <c r="G9" s="35">
        <v>4.4000000000000004</v>
      </c>
      <c r="H9" s="36">
        <v>5</v>
      </c>
      <c r="I9" s="37">
        <v>4.4000000000000004</v>
      </c>
      <c r="J9" s="27">
        <v>5</v>
      </c>
      <c r="K9" s="16">
        <v>7.14</v>
      </c>
      <c r="L9" s="26">
        <v>5</v>
      </c>
      <c r="M9" s="3">
        <v>7.1</v>
      </c>
      <c r="N9" s="27">
        <v>5</v>
      </c>
      <c r="O9" s="16">
        <v>223</v>
      </c>
      <c r="P9" s="26">
        <v>4</v>
      </c>
      <c r="Q9" s="3">
        <v>243</v>
      </c>
      <c r="R9" s="27">
        <v>5</v>
      </c>
      <c r="S9" s="16">
        <v>16</v>
      </c>
      <c r="T9" s="26">
        <v>5</v>
      </c>
      <c r="U9" s="3">
        <v>18</v>
      </c>
      <c r="V9" s="27">
        <v>5</v>
      </c>
      <c r="W9" s="20">
        <v>1400</v>
      </c>
      <c r="X9" s="26">
        <v>4</v>
      </c>
      <c r="Y9" s="3">
        <v>1500</v>
      </c>
      <c r="Z9" s="38">
        <v>5</v>
      </c>
      <c r="AA9" s="39">
        <f t="shared" si="0"/>
        <v>4.666666666666667</v>
      </c>
      <c r="AB9" s="40">
        <f t="shared" si="1"/>
        <v>4.9999999999999991</v>
      </c>
      <c r="AC9" s="57" t="str">
        <f t="shared" si="2"/>
        <v>в/ср</v>
      </c>
      <c r="AD9" s="53" t="str">
        <f t="shared" si="2"/>
        <v>выс</v>
      </c>
      <c r="AE9" s="41">
        <f t="shared" si="3"/>
        <v>6</v>
      </c>
      <c r="AF9" s="41">
        <f t="shared" si="4"/>
        <v>1</v>
      </c>
      <c r="AG9" s="41">
        <f t="shared" si="5"/>
        <v>1</v>
      </c>
      <c r="AH9" s="41">
        <f t="shared" si="6"/>
        <v>1</v>
      </c>
      <c r="AI9" s="41">
        <f t="shared" si="7"/>
        <v>1</v>
      </c>
      <c r="AJ9" s="41">
        <f t="shared" si="8"/>
        <v>1</v>
      </c>
      <c r="AK9" s="41">
        <f t="shared" si="9"/>
        <v>1</v>
      </c>
      <c r="AL9" s="41">
        <f t="shared" si="10"/>
        <v>6</v>
      </c>
      <c r="AM9" s="41">
        <f t="shared" si="11"/>
        <v>1</v>
      </c>
      <c r="AN9" s="41">
        <f t="shared" si="12"/>
        <v>1</v>
      </c>
      <c r="AO9" s="41">
        <f t="shared" si="13"/>
        <v>1</v>
      </c>
      <c r="AP9" s="41">
        <f t="shared" si="14"/>
        <v>1</v>
      </c>
      <c r="AQ9" s="41">
        <f t="shared" si="15"/>
        <v>1</v>
      </c>
      <c r="AR9" s="41">
        <f t="shared" si="16"/>
        <v>1</v>
      </c>
    </row>
    <row r="10" spans="1:44">
      <c r="A10" s="11">
        <v>4</v>
      </c>
      <c r="B10" s="14" t="s">
        <v>122</v>
      </c>
      <c r="C10" s="97">
        <v>10</v>
      </c>
      <c r="D10" s="26">
        <v>4</v>
      </c>
      <c r="E10" s="62">
        <v>12</v>
      </c>
      <c r="F10" s="27">
        <v>5</v>
      </c>
      <c r="G10" s="35">
        <v>5.0999999999999996</v>
      </c>
      <c r="H10" s="36">
        <v>4</v>
      </c>
      <c r="I10" s="37">
        <v>4.3</v>
      </c>
      <c r="J10" s="27">
        <v>5</v>
      </c>
      <c r="K10" s="16">
        <v>7.2</v>
      </c>
      <c r="L10" s="26">
        <v>5</v>
      </c>
      <c r="M10" s="3">
        <v>6.9</v>
      </c>
      <c r="N10" s="27">
        <v>5</v>
      </c>
      <c r="O10" s="16">
        <v>218</v>
      </c>
      <c r="P10" s="26">
        <v>4</v>
      </c>
      <c r="Q10" s="3">
        <v>224</v>
      </c>
      <c r="R10" s="27">
        <v>4</v>
      </c>
      <c r="S10" s="16">
        <v>10</v>
      </c>
      <c r="T10" s="26">
        <v>4</v>
      </c>
      <c r="U10" s="3">
        <v>11</v>
      </c>
      <c r="V10" s="27">
        <v>4</v>
      </c>
      <c r="W10" s="20">
        <v>1300</v>
      </c>
      <c r="X10" s="26">
        <v>4</v>
      </c>
      <c r="Y10" s="3">
        <v>1300</v>
      </c>
      <c r="Z10" s="38">
        <v>4</v>
      </c>
      <c r="AA10" s="39">
        <f t="shared" si="0"/>
        <v>4.166666666666667</v>
      </c>
      <c r="AB10" s="40">
        <f t="shared" si="1"/>
        <v>4.4999999999999991</v>
      </c>
      <c r="AC10" s="57" t="str">
        <f t="shared" si="2"/>
        <v>сред</v>
      </c>
      <c r="AD10" s="53" t="str">
        <f t="shared" si="2"/>
        <v>в/ср</v>
      </c>
      <c r="AE10" s="41">
        <f t="shared" si="3"/>
        <v>6</v>
      </c>
      <c r="AF10" s="41">
        <f t="shared" si="4"/>
        <v>1</v>
      </c>
      <c r="AG10" s="41">
        <f t="shared" si="5"/>
        <v>1</v>
      </c>
      <c r="AH10" s="41">
        <f t="shared" si="6"/>
        <v>1</v>
      </c>
      <c r="AI10" s="41">
        <f t="shared" si="7"/>
        <v>1</v>
      </c>
      <c r="AJ10" s="41">
        <f t="shared" si="8"/>
        <v>1</v>
      </c>
      <c r="AK10" s="41">
        <f t="shared" si="9"/>
        <v>1</v>
      </c>
      <c r="AL10" s="41">
        <f t="shared" si="10"/>
        <v>6</v>
      </c>
      <c r="AM10" s="41">
        <f t="shared" si="11"/>
        <v>1</v>
      </c>
      <c r="AN10" s="41">
        <f t="shared" si="12"/>
        <v>1</v>
      </c>
      <c r="AO10" s="41">
        <f t="shared" si="13"/>
        <v>1</v>
      </c>
      <c r="AP10" s="41">
        <f t="shared" si="14"/>
        <v>1</v>
      </c>
      <c r="AQ10" s="41">
        <f t="shared" si="15"/>
        <v>1</v>
      </c>
      <c r="AR10" s="41">
        <f t="shared" si="16"/>
        <v>1</v>
      </c>
    </row>
    <row r="11" spans="1:44">
      <c r="A11" s="11">
        <v>5</v>
      </c>
      <c r="B11" s="14" t="s">
        <v>123</v>
      </c>
      <c r="C11" s="97">
        <v>12</v>
      </c>
      <c r="D11" s="26">
        <v>5</v>
      </c>
      <c r="E11" s="62">
        <v>12</v>
      </c>
      <c r="F11" s="27">
        <v>5</v>
      </c>
      <c r="G11" s="35">
        <v>4.4000000000000004</v>
      </c>
      <c r="H11" s="36">
        <v>5</v>
      </c>
      <c r="I11" s="37">
        <v>4.4000000000000004</v>
      </c>
      <c r="J11" s="27">
        <v>5</v>
      </c>
      <c r="K11" s="16">
        <v>7.3</v>
      </c>
      <c r="L11" s="26">
        <v>5</v>
      </c>
      <c r="M11" s="3">
        <v>6.8</v>
      </c>
      <c r="N11" s="27">
        <v>5</v>
      </c>
      <c r="O11" s="16">
        <v>210</v>
      </c>
      <c r="P11" s="26">
        <v>4</v>
      </c>
      <c r="Q11" s="3">
        <v>213</v>
      </c>
      <c r="R11" s="27">
        <v>4</v>
      </c>
      <c r="S11" s="16">
        <v>15</v>
      </c>
      <c r="T11" s="26">
        <v>5</v>
      </c>
      <c r="U11" s="3">
        <v>13</v>
      </c>
      <c r="V11" s="27">
        <v>4</v>
      </c>
      <c r="W11" s="20">
        <v>1300</v>
      </c>
      <c r="X11" s="26">
        <v>4</v>
      </c>
      <c r="Y11" s="3">
        <v>1200</v>
      </c>
      <c r="Z11" s="38">
        <v>3</v>
      </c>
      <c r="AA11" s="39">
        <f t="shared" si="0"/>
        <v>4.666666666666667</v>
      </c>
      <c r="AB11" s="40">
        <f t="shared" si="1"/>
        <v>4.333333333333333</v>
      </c>
      <c r="AC11" s="57" t="str">
        <f t="shared" si="2"/>
        <v>в/ср</v>
      </c>
      <c r="AD11" s="53" t="str">
        <f t="shared" si="2"/>
        <v>сред</v>
      </c>
      <c r="AE11" s="41">
        <f t="shared" si="3"/>
        <v>6</v>
      </c>
      <c r="AF11" s="41">
        <f t="shared" si="4"/>
        <v>1</v>
      </c>
      <c r="AG11" s="41">
        <f t="shared" si="5"/>
        <v>1</v>
      </c>
      <c r="AH11" s="41">
        <f t="shared" si="6"/>
        <v>1</v>
      </c>
      <c r="AI11" s="41">
        <f t="shared" si="7"/>
        <v>1</v>
      </c>
      <c r="AJ11" s="41">
        <f t="shared" si="8"/>
        <v>1</v>
      </c>
      <c r="AK11" s="41">
        <f t="shared" si="9"/>
        <v>1</v>
      </c>
      <c r="AL11" s="41">
        <f t="shared" si="10"/>
        <v>6</v>
      </c>
      <c r="AM11" s="41">
        <f t="shared" si="11"/>
        <v>1</v>
      </c>
      <c r="AN11" s="41">
        <f t="shared" si="12"/>
        <v>1</v>
      </c>
      <c r="AO11" s="41">
        <f t="shared" si="13"/>
        <v>1</v>
      </c>
      <c r="AP11" s="41">
        <f t="shared" si="14"/>
        <v>1</v>
      </c>
      <c r="AQ11" s="41">
        <f t="shared" si="15"/>
        <v>1</v>
      </c>
      <c r="AR11" s="41">
        <f t="shared" si="16"/>
        <v>1</v>
      </c>
    </row>
    <row r="12" spans="1:44">
      <c r="A12" s="11">
        <v>6</v>
      </c>
      <c r="B12" s="14" t="s">
        <v>124</v>
      </c>
      <c r="C12" s="97">
        <v>13</v>
      </c>
      <c r="D12" s="26">
        <v>5</v>
      </c>
      <c r="E12" s="62">
        <v>9</v>
      </c>
      <c r="F12" s="27">
        <v>4</v>
      </c>
      <c r="G12" s="35">
        <v>5.0999999999999996</v>
      </c>
      <c r="H12" s="36">
        <v>4</v>
      </c>
      <c r="I12" s="37">
        <v>4.8</v>
      </c>
      <c r="J12" s="27">
        <v>4</v>
      </c>
      <c r="K12" s="16">
        <v>7.7</v>
      </c>
      <c r="L12" s="26">
        <v>4</v>
      </c>
      <c r="M12" s="3">
        <v>7.7</v>
      </c>
      <c r="N12" s="27">
        <v>4</v>
      </c>
      <c r="O12" s="16">
        <v>214</v>
      </c>
      <c r="P12" s="26">
        <v>4</v>
      </c>
      <c r="Q12" s="3">
        <v>205</v>
      </c>
      <c r="R12" s="27">
        <v>4</v>
      </c>
      <c r="S12" s="16">
        <v>5</v>
      </c>
      <c r="T12" s="26">
        <v>3</v>
      </c>
      <c r="U12" s="3">
        <v>6</v>
      </c>
      <c r="V12" s="27">
        <v>3</v>
      </c>
      <c r="W12" s="20">
        <v>1250</v>
      </c>
      <c r="X12" s="26">
        <v>3</v>
      </c>
      <c r="Y12" s="3">
        <v>1300</v>
      </c>
      <c r="Z12" s="38">
        <v>4</v>
      </c>
      <c r="AA12" s="39">
        <f t="shared" si="0"/>
        <v>3.8333333333333335</v>
      </c>
      <c r="AB12" s="40">
        <f t="shared" si="1"/>
        <v>3.8333333333333326</v>
      </c>
      <c r="AC12" s="57" t="str">
        <f t="shared" si="2"/>
        <v>н/ср</v>
      </c>
      <c r="AD12" s="53" t="str">
        <f t="shared" si="2"/>
        <v>н/ср</v>
      </c>
      <c r="AE12" s="41">
        <f t="shared" si="3"/>
        <v>6</v>
      </c>
      <c r="AF12" s="41">
        <f t="shared" si="4"/>
        <v>1</v>
      </c>
      <c r="AG12" s="41">
        <f t="shared" si="5"/>
        <v>1</v>
      </c>
      <c r="AH12" s="41">
        <f t="shared" si="6"/>
        <v>1</v>
      </c>
      <c r="AI12" s="41">
        <f t="shared" si="7"/>
        <v>1</v>
      </c>
      <c r="AJ12" s="41">
        <f t="shared" si="8"/>
        <v>1</v>
      </c>
      <c r="AK12" s="41">
        <f t="shared" si="9"/>
        <v>1</v>
      </c>
      <c r="AL12" s="41">
        <f t="shared" si="10"/>
        <v>6</v>
      </c>
      <c r="AM12" s="41">
        <f t="shared" si="11"/>
        <v>1</v>
      </c>
      <c r="AN12" s="41">
        <f t="shared" si="12"/>
        <v>1</v>
      </c>
      <c r="AO12" s="41">
        <f t="shared" si="13"/>
        <v>1</v>
      </c>
      <c r="AP12" s="41">
        <f t="shared" si="14"/>
        <v>1</v>
      </c>
      <c r="AQ12" s="41">
        <f t="shared" si="15"/>
        <v>1</v>
      </c>
      <c r="AR12" s="41">
        <f t="shared" si="16"/>
        <v>1</v>
      </c>
    </row>
    <row r="13" spans="1:44">
      <c r="A13" s="11">
        <v>7</v>
      </c>
      <c r="B13" s="14" t="s">
        <v>125</v>
      </c>
      <c r="C13" s="97"/>
      <c r="D13" s="26">
        <v>0</v>
      </c>
      <c r="E13" s="62"/>
      <c r="F13" s="27">
        <v>0</v>
      </c>
      <c r="G13" s="35"/>
      <c r="H13" s="36">
        <v>0</v>
      </c>
      <c r="I13" s="37"/>
      <c r="J13" s="27">
        <v>0</v>
      </c>
      <c r="K13" s="16"/>
      <c r="L13" s="26">
        <v>0</v>
      </c>
      <c r="M13" s="3"/>
      <c r="N13" s="27"/>
      <c r="O13" s="16"/>
      <c r="P13" s="26">
        <v>0</v>
      </c>
      <c r="Q13" s="3"/>
      <c r="R13" s="27"/>
      <c r="S13" s="16"/>
      <c r="T13" s="26">
        <v>0</v>
      </c>
      <c r="U13" s="3"/>
      <c r="V13" s="27">
        <v>0</v>
      </c>
      <c r="W13" s="20"/>
      <c r="X13" s="26">
        <v>0</v>
      </c>
      <c r="Y13" s="3"/>
      <c r="Z13" s="38"/>
      <c r="AA13" s="39">
        <f t="shared" si="0"/>
        <v>0</v>
      </c>
      <c r="AB13" s="40">
        <f t="shared" si="1"/>
        <v>0</v>
      </c>
      <c r="AC13" s="57" t="str">
        <f t="shared" si="2"/>
        <v xml:space="preserve"> </v>
      </c>
      <c r="AD13" s="53" t="str">
        <f t="shared" si="2"/>
        <v xml:space="preserve"> </v>
      </c>
      <c r="AE13" s="41">
        <f t="shared" si="3"/>
        <v>0</v>
      </c>
      <c r="AF13" s="41">
        <f t="shared" si="4"/>
        <v>0</v>
      </c>
      <c r="AG13" s="41">
        <f t="shared" si="5"/>
        <v>0</v>
      </c>
      <c r="AH13" s="41">
        <f t="shared" si="6"/>
        <v>0</v>
      </c>
      <c r="AI13" s="41">
        <f t="shared" si="7"/>
        <v>0</v>
      </c>
      <c r="AJ13" s="41">
        <f t="shared" si="8"/>
        <v>0</v>
      </c>
      <c r="AK13" s="41">
        <f t="shared" si="9"/>
        <v>0</v>
      </c>
      <c r="AL13" s="41">
        <f t="shared" si="10"/>
        <v>0</v>
      </c>
      <c r="AM13" s="41">
        <f t="shared" si="11"/>
        <v>0</v>
      </c>
      <c r="AN13" s="41">
        <f t="shared" si="12"/>
        <v>0</v>
      </c>
      <c r="AO13" s="41">
        <f t="shared" si="13"/>
        <v>0</v>
      </c>
      <c r="AP13" s="41">
        <f t="shared" si="14"/>
        <v>0</v>
      </c>
      <c r="AQ13" s="41">
        <f t="shared" si="15"/>
        <v>0</v>
      </c>
      <c r="AR13" s="41">
        <f t="shared" si="16"/>
        <v>0</v>
      </c>
    </row>
    <row r="14" spans="1:44">
      <c r="A14" s="11">
        <v>8</v>
      </c>
      <c r="B14" s="14" t="s">
        <v>126</v>
      </c>
      <c r="C14" s="97">
        <v>10</v>
      </c>
      <c r="D14" s="26">
        <v>4</v>
      </c>
      <c r="E14" s="62">
        <v>12</v>
      </c>
      <c r="F14" s="27">
        <v>5</v>
      </c>
      <c r="G14" s="35">
        <v>4.5999999999999996</v>
      </c>
      <c r="H14" s="36">
        <v>4</v>
      </c>
      <c r="I14" s="37">
        <v>4.3499999999999996</v>
      </c>
      <c r="J14" s="27">
        <v>5</v>
      </c>
      <c r="K14" s="16">
        <v>7.3</v>
      </c>
      <c r="L14" s="26">
        <v>5</v>
      </c>
      <c r="M14" s="3">
        <v>6.8</v>
      </c>
      <c r="N14" s="27">
        <v>5</v>
      </c>
      <c r="O14" s="16">
        <v>238</v>
      </c>
      <c r="P14" s="26">
        <v>5</v>
      </c>
      <c r="Q14" s="3">
        <v>249</v>
      </c>
      <c r="R14" s="27">
        <v>5</v>
      </c>
      <c r="S14" s="16">
        <v>16</v>
      </c>
      <c r="T14" s="26">
        <v>5</v>
      </c>
      <c r="U14" s="3">
        <v>20</v>
      </c>
      <c r="V14" s="27">
        <v>5</v>
      </c>
      <c r="W14" s="20">
        <v>1400</v>
      </c>
      <c r="X14" s="26">
        <v>4</v>
      </c>
      <c r="Y14" s="3">
        <v>1600</v>
      </c>
      <c r="Z14" s="38">
        <v>5</v>
      </c>
      <c r="AA14" s="39">
        <f t="shared" si="0"/>
        <v>4.5</v>
      </c>
      <c r="AB14" s="40">
        <f t="shared" si="1"/>
        <v>4.9999999999999991</v>
      </c>
      <c r="AC14" s="57" t="str">
        <f t="shared" si="2"/>
        <v>в/ср</v>
      </c>
      <c r="AD14" s="53" t="str">
        <f t="shared" si="2"/>
        <v>выс</v>
      </c>
      <c r="AE14" s="41">
        <f t="shared" si="3"/>
        <v>6</v>
      </c>
      <c r="AF14" s="41">
        <f t="shared" si="4"/>
        <v>1</v>
      </c>
      <c r="AG14" s="41">
        <f t="shared" si="5"/>
        <v>1</v>
      </c>
      <c r="AH14" s="41">
        <f t="shared" si="6"/>
        <v>1</v>
      </c>
      <c r="AI14" s="41">
        <f t="shared" si="7"/>
        <v>1</v>
      </c>
      <c r="AJ14" s="41">
        <f t="shared" si="8"/>
        <v>1</v>
      </c>
      <c r="AK14" s="41">
        <f t="shared" si="9"/>
        <v>1</v>
      </c>
      <c r="AL14" s="41">
        <f t="shared" si="10"/>
        <v>6</v>
      </c>
      <c r="AM14" s="41">
        <f t="shared" si="11"/>
        <v>1</v>
      </c>
      <c r="AN14" s="41">
        <f t="shared" si="12"/>
        <v>1</v>
      </c>
      <c r="AO14" s="41">
        <f t="shared" si="13"/>
        <v>1</v>
      </c>
      <c r="AP14" s="41">
        <f t="shared" si="14"/>
        <v>1</v>
      </c>
      <c r="AQ14" s="41">
        <f t="shared" si="15"/>
        <v>1</v>
      </c>
      <c r="AR14" s="41">
        <f t="shared" si="16"/>
        <v>1</v>
      </c>
    </row>
    <row r="15" spans="1:44">
      <c r="A15" s="11">
        <v>9</v>
      </c>
      <c r="B15" s="14" t="s">
        <v>127</v>
      </c>
      <c r="C15" s="97">
        <v>7</v>
      </c>
      <c r="D15" s="26">
        <v>3</v>
      </c>
      <c r="E15" s="62">
        <v>10</v>
      </c>
      <c r="F15" s="27">
        <v>4</v>
      </c>
      <c r="G15" s="35">
        <v>4.4000000000000004</v>
      </c>
      <c r="H15" s="36">
        <v>5</v>
      </c>
      <c r="I15" s="37">
        <v>4.4000000000000004</v>
      </c>
      <c r="J15" s="27">
        <v>5</v>
      </c>
      <c r="K15" s="16">
        <v>7.3</v>
      </c>
      <c r="L15" s="26">
        <v>5</v>
      </c>
      <c r="M15" s="3">
        <v>7.2</v>
      </c>
      <c r="N15" s="27">
        <v>5</v>
      </c>
      <c r="O15" s="16">
        <v>233</v>
      </c>
      <c r="P15" s="26">
        <v>5</v>
      </c>
      <c r="Q15" s="3">
        <v>236</v>
      </c>
      <c r="R15" s="27">
        <v>5</v>
      </c>
      <c r="S15" s="16">
        <v>30</v>
      </c>
      <c r="T15" s="26">
        <v>5</v>
      </c>
      <c r="U15" s="3">
        <v>35</v>
      </c>
      <c r="V15" s="27">
        <v>5</v>
      </c>
      <c r="W15" s="20">
        <v>1500</v>
      </c>
      <c r="X15" s="26">
        <v>5</v>
      </c>
      <c r="Y15" s="3">
        <v>1500</v>
      </c>
      <c r="Z15" s="38">
        <v>5</v>
      </c>
      <c r="AA15" s="39">
        <f t="shared" si="0"/>
        <v>4.666666666666667</v>
      </c>
      <c r="AB15" s="40">
        <f t="shared" si="1"/>
        <v>4.833333333333333</v>
      </c>
      <c r="AC15" s="57" t="str">
        <f t="shared" si="2"/>
        <v>в/ср</v>
      </c>
      <c r="AD15" s="53" t="str">
        <f t="shared" si="2"/>
        <v>в/ср</v>
      </c>
      <c r="AE15" s="41">
        <f t="shared" si="3"/>
        <v>6</v>
      </c>
      <c r="AF15" s="41">
        <f t="shared" si="4"/>
        <v>1</v>
      </c>
      <c r="AG15" s="41">
        <f t="shared" si="5"/>
        <v>1</v>
      </c>
      <c r="AH15" s="41">
        <f t="shared" si="6"/>
        <v>1</v>
      </c>
      <c r="AI15" s="41">
        <f t="shared" si="7"/>
        <v>1</v>
      </c>
      <c r="AJ15" s="41">
        <f t="shared" si="8"/>
        <v>1</v>
      </c>
      <c r="AK15" s="41">
        <f t="shared" si="9"/>
        <v>1</v>
      </c>
      <c r="AL15" s="41">
        <f t="shared" si="10"/>
        <v>6</v>
      </c>
      <c r="AM15" s="41">
        <f t="shared" si="11"/>
        <v>1</v>
      </c>
      <c r="AN15" s="41">
        <f t="shared" si="12"/>
        <v>1</v>
      </c>
      <c r="AO15" s="41">
        <f t="shared" si="13"/>
        <v>1</v>
      </c>
      <c r="AP15" s="41">
        <f t="shared" si="14"/>
        <v>1</v>
      </c>
      <c r="AQ15" s="41">
        <f t="shared" si="15"/>
        <v>1</v>
      </c>
      <c r="AR15" s="41">
        <f t="shared" si="16"/>
        <v>1</v>
      </c>
    </row>
    <row r="16" spans="1:44">
      <c r="A16" s="11">
        <v>10</v>
      </c>
      <c r="B16" s="14" t="s">
        <v>128</v>
      </c>
      <c r="C16" s="97">
        <v>6</v>
      </c>
      <c r="D16" s="26">
        <v>3</v>
      </c>
      <c r="E16" s="62"/>
      <c r="F16" s="27">
        <v>0</v>
      </c>
      <c r="G16" s="35">
        <v>4.5999999999999996</v>
      </c>
      <c r="H16" s="36">
        <v>4</v>
      </c>
      <c r="I16" s="37"/>
      <c r="J16" s="27">
        <v>0</v>
      </c>
      <c r="K16" s="16">
        <v>8.1999999999999993</v>
      </c>
      <c r="L16" s="26">
        <v>3</v>
      </c>
      <c r="M16" s="3"/>
      <c r="N16" s="27">
        <v>0</v>
      </c>
      <c r="O16" s="16">
        <v>210</v>
      </c>
      <c r="P16" s="26">
        <v>4</v>
      </c>
      <c r="Q16" s="3"/>
      <c r="R16" s="27">
        <v>0</v>
      </c>
      <c r="S16" s="16">
        <v>21</v>
      </c>
      <c r="T16" s="26">
        <v>5</v>
      </c>
      <c r="U16" s="3"/>
      <c r="V16" s="27">
        <v>0</v>
      </c>
      <c r="W16" s="20">
        <v>1400</v>
      </c>
      <c r="X16" s="26">
        <v>4</v>
      </c>
      <c r="Y16" s="3"/>
      <c r="Z16" s="38">
        <v>0</v>
      </c>
      <c r="AA16" s="39">
        <f t="shared" si="0"/>
        <v>3.8333333333333335</v>
      </c>
      <c r="AB16" s="40">
        <f t="shared" si="1"/>
        <v>0</v>
      </c>
      <c r="AC16" s="57" t="str">
        <f t="shared" si="2"/>
        <v>н/ср</v>
      </c>
      <c r="AD16" s="53" t="str">
        <f t="shared" si="2"/>
        <v xml:space="preserve"> </v>
      </c>
      <c r="AE16" s="41">
        <f t="shared" si="3"/>
        <v>6</v>
      </c>
      <c r="AF16" s="41">
        <f t="shared" si="4"/>
        <v>1</v>
      </c>
      <c r="AG16" s="41">
        <f t="shared" si="5"/>
        <v>1</v>
      </c>
      <c r="AH16" s="41">
        <f t="shared" si="6"/>
        <v>1</v>
      </c>
      <c r="AI16" s="41">
        <f t="shared" si="7"/>
        <v>1</v>
      </c>
      <c r="AJ16" s="41">
        <f t="shared" si="8"/>
        <v>1</v>
      </c>
      <c r="AK16" s="41">
        <f t="shared" si="9"/>
        <v>1</v>
      </c>
      <c r="AL16" s="41">
        <f t="shared" si="10"/>
        <v>0</v>
      </c>
      <c r="AM16" s="41">
        <f t="shared" si="11"/>
        <v>0</v>
      </c>
      <c r="AN16" s="41">
        <f t="shared" si="12"/>
        <v>0</v>
      </c>
      <c r="AO16" s="41">
        <f t="shared" si="13"/>
        <v>0</v>
      </c>
      <c r="AP16" s="41">
        <f t="shared" si="14"/>
        <v>0</v>
      </c>
      <c r="AQ16" s="41">
        <f t="shared" si="15"/>
        <v>0</v>
      </c>
      <c r="AR16" s="41">
        <f t="shared" si="16"/>
        <v>0</v>
      </c>
    </row>
    <row r="17" spans="1:44">
      <c r="A17" s="11">
        <v>11</v>
      </c>
      <c r="B17" s="14" t="s">
        <v>129</v>
      </c>
      <c r="C17" s="97">
        <v>9</v>
      </c>
      <c r="D17" s="26">
        <v>4</v>
      </c>
      <c r="E17" s="62">
        <v>12</v>
      </c>
      <c r="F17" s="27">
        <v>5</v>
      </c>
      <c r="G17" s="35">
        <v>4.5999999999999996</v>
      </c>
      <c r="H17" s="36">
        <v>4</v>
      </c>
      <c r="I17" s="37">
        <v>4.5</v>
      </c>
      <c r="J17" s="27">
        <v>4</v>
      </c>
      <c r="K17" s="16">
        <v>7.7</v>
      </c>
      <c r="L17" s="26">
        <v>4</v>
      </c>
      <c r="M17" s="3">
        <v>6.9</v>
      </c>
      <c r="N17" s="27">
        <v>5</v>
      </c>
      <c r="O17" s="16">
        <v>216</v>
      </c>
      <c r="P17" s="26">
        <v>4</v>
      </c>
      <c r="Q17" s="3">
        <v>230</v>
      </c>
      <c r="R17" s="27">
        <v>5</v>
      </c>
      <c r="S17" s="16">
        <v>12</v>
      </c>
      <c r="T17" s="26">
        <v>4</v>
      </c>
      <c r="U17" s="3">
        <v>13</v>
      </c>
      <c r="V17" s="27">
        <v>4</v>
      </c>
      <c r="W17" s="20">
        <v>1200</v>
      </c>
      <c r="X17" s="26">
        <v>3</v>
      </c>
      <c r="Y17" s="3">
        <v>1250</v>
      </c>
      <c r="Z17" s="38">
        <v>3</v>
      </c>
      <c r="AA17" s="39">
        <f t="shared" si="0"/>
        <v>3.8333333333333335</v>
      </c>
      <c r="AB17" s="40">
        <f t="shared" si="1"/>
        <v>4.333333333333333</v>
      </c>
      <c r="AC17" s="57" t="str">
        <f t="shared" si="2"/>
        <v>н/ср</v>
      </c>
      <c r="AD17" s="53" t="str">
        <f t="shared" si="2"/>
        <v>сред</v>
      </c>
      <c r="AE17" s="41">
        <f t="shared" si="3"/>
        <v>6</v>
      </c>
      <c r="AF17" s="41">
        <f t="shared" si="4"/>
        <v>1</v>
      </c>
      <c r="AG17" s="41">
        <f t="shared" si="5"/>
        <v>1</v>
      </c>
      <c r="AH17" s="41">
        <f t="shared" si="6"/>
        <v>1</v>
      </c>
      <c r="AI17" s="41">
        <f t="shared" si="7"/>
        <v>1</v>
      </c>
      <c r="AJ17" s="41">
        <f t="shared" si="8"/>
        <v>1</v>
      </c>
      <c r="AK17" s="41">
        <f t="shared" si="9"/>
        <v>1</v>
      </c>
      <c r="AL17" s="41">
        <f t="shared" si="10"/>
        <v>6</v>
      </c>
      <c r="AM17" s="41">
        <f t="shared" si="11"/>
        <v>1</v>
      </c>
      <c r="AN17" s="41">
        <f t="shared" si="12"/>
        <v>1</v>
      </c>
      <c r="AO17" s="41">
        <f t="shared" si="13"/>
        <v>1</v>
      </c>
      <c r="AP17" s="41">
        <f t="shared" si="14"/>
        <v>1</v>
      </c>
      <c r="AQ17" s="41">
        <f t="shared" si="15"/>
        <v>1</v>
      </c>
      <c r="AR17" s="41">
        <f t="shared" si="16"/>
        <v>1</v>
      </c>
    </row>
    <row r="18" spans="1:44">
      <c r="A18" s="11">
        <v>12</v>
      </c>
      <c r="B18" s="14" t="s">
        <v>130</v>
      </c>
      <c r="C18" s="97">
        <v>12</v>
      </c>
      <c r="D18" s="26">
        <v>5</v>
      </c>
      <c r="E18" s="62">
        <v>20</v>
      </c>
      <c r="F18" s="27">
        <v>5</v>
      </c>
      <c r="G18" s="35">
        <v>4.4000000000000004</v>
      </c>
      <c r="H18" s="36">
        <v>5</v>
      </c>
      <c r="I18" s="37">
        <v>4.29</v>
      </c>
      <c r="J18" s="27">
        <v>5</v>
      </c>
      <c r="K18" s="16">
        <v>7.5</v>
      </c>
      <c r="L18" s="26">
        <v>4</v>
      </c>
      <c r="M18" s="3">
        <v>7.48</v>
      </c>
      <c r="N18" s="27">
        <v>4</v>
      </c>
      <c r="O18" s="16">
        <v>224</v>
      </c>
      <c r="P18" s="26">
        <v>4</v>
      </c>
      <c r="Q18" s="3">
        <v>227</v>
      </c>
      <c r="R18" s="27">
        <v>4</v>
      </c>
      <c r="S18" s="16">
        <v>25</v>
      </c>
      <c r="T18" s="26">
        <v>5</v>
      </c>
      <c r="U18" s="3">
        <v>26</v>
      </c>
      <c r="V18" s="27">
        <v>5</v>
      </c>
      <c r="W18" s="20">
        <v>1500</v>
      </c>
      <c r="X18" s="26">
        <v>5</v>
      </c>
      <c r="Y18" s="3">
        <v>1600</v>
      </c>
      <c r="Z18" s="38">
        <v>5</v>
      </c>
      <c r="AA18" s="39">
        <f t="shared" si="0"/>
        <v>4.666666666666667</v>
      </c>
      <c r="AB18" s="40">
        <f t="shared" si="1"/>
        <v>4.6666666666666661</v>
      </c>
      <c r="AC18" s="57" t="str">
        <f t="shared" si="2"/>
        <v>в/ср</v>
      </c>
      <c r="AD18" s="53" t="str">
        <f t="shared" si="2"/>
        <v>в/ср</v>
      </c>
      <c r="AE18" s="41">
        <f t="shared" si="3"/>
        <v>6</v>
      </c>
      <c r="AF18" s="41">
        <f t="shared" si="4"/>
        <v>1</v>
      </c>
      <c r="AG18" s="41">
        <f t="shared" si="5"/>
        <v>1</v>
      </c>
      <c r="AH18" s="41">
        <f t="shared" si="6"/>
        <v>1</v>
      </c>
      <c r="AI18" s="41">
        <f t="shared" si="7"/>
        <v>1</v>
      </c>
      <c r="AJ18" s="41">
        <f t="shared" si="8"/>
        <v>1</v>
      </c>
      <c r="AK18" s="41">
        <f t="shared" si="9"/>
        <v>1</v>
      </c>
      <c r="AL18" s="41">
        <f t="shared" si="10"/>
        <v>6</v>
      </c>
      <c r="AM18" s="41">
        <f t="shared" si="11"/>
        <v>1</v>
      </c>
      <c r="AN18" s="41">
        <f t="shared" si="12"/>
        <v>1</v>
      </c>
      <c r="AO18" s="41">
        <f t="shared" si="13"/>
        <v>1</v>
      </c>
      <c r="AP18" s="41">
        <f t="shared" si="14"/>
        <v>1</v>
      </c>
      <c r="AQ18" s="41">
        <f t="shared" si="15"/>
        <v>1</v>
      </c>
      <c r="AR18" s="41">
        <f t="shared" si="16"/>
        <v>1</v>
      </c>
    </row>
    <row r="19" spans="1:44">
      <c r="A19" s="11">
        <v>13</v>
      </c>
      <c r="B19" s="14"/>
      <c r="C19" s="24"/>
      <c r="D19" s="26"/>
      <c r="E19" s="26"/>
      <c r="F19" s="27"/>
      <c r="G19" s="35"/>
      <c r="H19" s="36"/>
      <c r="I19" s="37"/>
      <c r="J19" s="27"/>
      <c r="K19" s="16"/>
      <c r="L19" s="26"/>
      <c r="M19" s="3"/>
      <c r="N19" s="27"/>
      <c r="O19" s="16"/>
      <c r="P19" s="26"/>
      <c r="Q19" s="3"/>
      <c r="R19" s="27"/>
      <c r="S19" s="16"/>
      <c r="T19" s="26"/>
      <c r="U19" s="3"/>
      <c r="V19" s="27"/>
      <c r="W19" s="20"/>
      <c r="X19" s="26"/>
      <c r="Y19" s="3"/>
      <c r="Z19" s="38"/>
      <c r="AA19" s="39">
        <f t="shared" si="0"/>
        <v>0</v>
      </c>
      <c r="AB19" s="40">
        <f t="shared" si="1"/>
        <v>0</v>
      </c>
      <c r="AC19" s="57" t="str">
        <f t="shared" si="2"/>
        <v xml:space="preserve"> </v>
      </c>
      <c r="AD19" s="53" t="str">
        <f t="shared" si="2"/>
        <v xml:space="preserve"> </v>
      </c>
      <c r="AE19" s="41">
        <f t="shared" si="3"/>
        <v>0</v>
      </c>
      <c r="AF19" s="41">
        <f t="shared" si="4"/>
        <v>0</v>
      </c>
      <c r="AG19" s="41">
        <f t="shared" si="5"/>
        <v>0</v>
      </c>
      <c r="AH19" s="41">
        <f t="shared" si="6"/>
        <v>0</v>
      </c>
      <c r="AI19" s="41">
        <f t="shared" si="7"/>
        <v>0</v>
      </c>
      <c r="AJ19" s="41">
        <f t="shared" si="8"/>
        <v>0</v>
      </c>
      <c r="AK19" s="41">
        <f t="shared" si="9"/>
        <v>0</v>
      </c>
      <c r="AL19" s="41">
        <f t="shared" si="10"/>
        <v>0</v>
      </c>
      <c r="AM19" s="41">
        <f t="shared" si="11"/>
        <v>0</v>
      </c>
      <c r="AN19" s="41">
        <f t="shared" si="12"/>
        <v>0</v>
      </c>
      <c r="AO19" s="41">
        <f t="shared" si="13"/>
        <v>0</v>
      </c>
      <c r="AP19" s="41">
        <f t="shared" si="14"/>
        <v>0</v>
      </c>
      <c r="AQ19" s="41">
        <f t="shared" si="15"/>
        <v>0</v>
      </c>
      <c r="AR19" s="41">
        <f t="shared" si="16"/>
        <v>0</v>
      </c>
    </row>
    <row r="20" spans="1:44">
      <c r="A20" s="11">
        <v>14</v>
      </c>
      <c r="B20" s="14"/>
      <c r="C20" s="24"/>
      <c r="D20" s="26"/>
      <c r="E20" s="26"/>
      <c r="F20" s="27"/>
      <c r="G20" s="35"/>
      <c r="H20" s="36"/>
      <c r="I20" s="37"/>
      <c r="J20" s="27"/>
      <c r="K20" s="16"/>
      <c r="L20" s="26"/>
      <c r="M20" s="3"/>
      <c r="N20" s="27"/>
      <c r="O20" s="16"/>
      <c r="P20" s="26"/>
      <c r="Q20" s="3"/>
      <c r="R20" s="27"/>
      <c r="S20" s="16"/>
      <c r="T20" s="26"/>
      <c r="U20" s="3"/>
      <c r="V20" s="27"/>
      <c r="W20" s="20"/>
      <c r="X20" s="26"/>
      <c r="Y20" s="3"/>
      <c r="Z20" s="38"/>
      <c r="AA20" s="39">
        <f t="shared" si="0"/>
        <v>0</v>
      </c>
      <c r="AB20" s="40">
        <f t="shared" si="1"/>
        <v>0</v>
      </c>
      <c r="AC20" s="57" t="str">
        <f t="shared" si="2"/>
        <v xml:space="preserve"> </v>
      </c>
      <c r="AD20" s="53" t="str">
        <f t="shared" si="2"/>
        <v xml:space="preserve"> </v>
      </c>
      <c r="AE20" s="41">
        <f t="shared" si="3"/>
        <v>0</v>
      </c>
      <c r="AF20" s="41">
        <f t="shared" si="4"/>
        <v>0</v>
      </c>
      <c r="AG20" s="41">
        <f t="shared" si="5"/>
        <v>0</v>
      </c>
      <c r="AH20" s="41">
        <f t="shared" si="6"/>
        <v>0</v>
      </c>
      <c r="AI20" s="41">
        <f t="shared" si="7"/>
        <v>0</v>
      </c>
      <c r="AJ20" s="41">
        <f t="shared" si="8"/>
        <v>0</v>
      </c>
      <c r="AK20" s="41">
        <f t="shared" si="9"/>
        <v>0</v>
      </c>
      <c r="AL20" s="41">
        <f t="shared" si="10"/>
        <v>0</v>
      </c>
      <c r="AM20" s="41">
        <f t="shared" si="11"/>
        <v>0</v>
      </c>
      <c r="AN20" s="41">
        <f t="shared" si="12"/>
        <v>0</v>
      </c>
      <c r="AO20" s="41">
        <f t="shared" si="13"/>
        <v>0</v>
      </c>
      <c r="AP20" s="41">
        <f t="shared" si="14"/>
        <v>0</v>
      </c>
      <c r="AQ20" s="41">
        <f t="shared" si="15"/>
        <v>0</v>
      </c>
      <c r="AR20" s="41">
        <f t="shared" si="16"/>
        <v>0</v>
      </c>
    </row>
    <row r="21" spans="1:44">
      <c r="A21" s="11">
        <v>15</v>
      </c>
      <c r="B21" s="14"/>
      <c r="C21" s="24"/>
      <c r="D21" s="26"/>
      <c r="E21" s="26"/>
      <c r="F21" s="27"/>
      <c r="G21" s="35"/>
      <c r="H21" s="36"/>
      <c r="I21" s="37"/>
      <c r="J21" s="27"/>
      <c r="K21" s="16"/>
      <c r="L21" s="26"/>
      <c r="M21" s="3"/>
      <c r="N21" s="27"/>
      <c r="O21" s="16"/>
      <c r="P21" s="26"/>
      <c r="Q21" s="3"/>
      <c r="R21" s="27"/>
      <c r="S21" s="16"/>
      <c r="T21" s="26"/>
      <c r="U21" s="3"/>
      <c r="V21" s="27"/>
      <c r="W21" s="20"/>
      <c r="X21" s="26"/>
      <c r="Y21" s="3"/>
      <c r="Z21" s="38"/>
      <c r="AA21" s="39">
        <f t="shared" si="0"/>
        <v>0</v>
      </c>
      <c r="AB21" s="40">
        <f t="shared" si="1"/>
        <v>0</v>
      </c>
      <c r="AC21" s="57" t="str">
        <f t="shared" si="2"/>
        <v xml:space="preserve"> </v>
      </c>
      <c r="AD21" s="53" t="str">
        <f t="shared" si="2"/>
        <v xml:space="preserve"> </v>
      </c>
      <c r="AE21" s="41">
        <f t="shared" si="3"/>
        <v>0</v>
      </c>
      <c r="AF21" s="41">
        <f t="shared" si="4"/>
        <v>0</v>
      </c>
      <c r="AG21" s="41">
        <f t="shared" si="5"/>
        <v>0</v>
      </c>
      <c r="AH21" s="41">
        <f t="shared" si="6"/>
        <v>0</v>
      </c>
      <c r="AI21" s="41">
        <f t="shared" si="7"/>
        <v>0</v>
      </c>
      <c r="AJ21" s="41">
        <f t="shared" si="8"/>
        <v>0</v>
      </c>
      <c r="AK21" s="41">
        <f t="shared" si="9"/>
        <v>0</v>
      </c>
      <c r="AL21" s="41">
        <f t="shared" si="10"/>
        <v>0</v>
      </c>
      <c r="AM21" s="41">
        <f t="shared" si="11"/>
        <v>0</v>
      </c>
      <c r="AN21" s="41">
        <f t="shared" si="12"/>
        <v>0</v>
      </c>
      <c r="AO21" s="41">
        <f t="shared" si="13"/>
        <v>0</v>
      </c>
      <c r="AP21" s="41">
        <f t="shared" si="14"/>
        <v>0</v>
      </c>
      <c r="AQ21" s="41">
        <f t="shared" si="15"/>
        <v>0</v>
      </c>
      <c r="AR21" s="41">
        <f t="shared" si="16"/>
        <v>0</v>
      </c>
    </row>
    <row r="22" spans="1:44">
      <c r="A22" s="11">
        <v>16</v>
      </c>
      <c r="B22" s="14"/>
      <c r="C22" s="24"/>
      <c r="D22" s="26"/>
      <c r="E22" s="26"/>
      <c r="F22" s="27"/>
      <c r="G22" s="35"/>
      <c r="H22" s="36"/>
      <c r="I22" s="37"/>
      <c r="J22" s="27"/>
      <c r="K22" s="16"/>
      <c r="L22" s="26"/>
      <c r="M22" s="3"/>
      <c r="N22" s="27"/>
      <c r="O22" s="16"/>
      <c r="P22" s="26"/>
      <c r="Q22" s="3"/>
      <c r="R22" s="27"/>
      <c r="S22" s="16"/>
      <c r="T22" s="26"/>
      <c r="U22" s="3"/>
      <c r="V22" s="27"/>
      <c r="W22" s="20"/>
      <c r="X22" s="26"/>
      <c r="Y22" s="3"/>
      <c r="Z22" s="38"/>
      <c r="AA22" s="39">
        <f t="shared" si="0"/>
        <v>0</v>
      </c>
      <c r="AB22" s="40">
        <f t="shared" si="1"/>
        <v>0</v>
      </c>
      <c r="AC22" s="57" t="str">
        <f t="shared" si="2"/>
        <v xml:space="preserve"> </v>
      </c>
      <c r="AD22" s="53" t="str">
        <f t="shared" si="2"/>
        <v xml:space="preserve"> </v>
      </c>
      <c r="AE22" s="41">
        <f t="shared" si="3"/>
        <v>0</v>
      </c>
      <c r="AF22" s="41">
        <f t="shared" si="4"/>
        <v>0</v>
      </c>
      <c r="AG22" s="41">
        <f t="shared" si="5"/>
        <v>0</v>
      </c>
      <c r="AH22" s="41">
        <f t="shared" si="6"/>
        <v>0</v>
      </c>
      <c r="AI22" s="41">
        <f t="shared" si="7"/>
        <v>0</v>
      </c>
      <c r="AJ22" s="41">
        <f t="shared" si="8"/>
        <v>0</v>
      </c>
      <c r="AK22" s="41">
        <f t="shared" si="9"/>
        <v>0</v>
      </c>
      <c r="AL22" s="41">
        <f t="shared" si="10"/>
        <v>0</v>
      </c>
      <c r="AM22" s="41">
        <f t="shared" si="11"/>
        <v>0</v>
      </c>
      <c r="AN22" s="41">
        <f t="shared" si="12"/>
        <v>0</v>
      </c>
      <c r="AO22" s="41">
        <f t="shared" si="13"/>
        <v>0</v>
      </c>
      <c r="AP22" s="41">
        <f t="shared" si="14"/>
        <v>0</v>
      </c>
      <c r="AQ22" s="41">
        <f t="shared" si="15"/>
        <v>0</v>
      </c>
      <c r="AR22" s="41">
        <f t="shared" si="16"/>
        <v>0</v>
      </c>
    </row>
    <row r="23" spans="1:44">
      <c r="A23" s="11">
        <v>17</v>
      </c>
      <c r="B23" s="14"/>
      <c r="C23" s="24"/>
      <c r="D23" s="26"/>
      <c r="E23" s="26"/>
      <c r="F23" s="27"/>
      <c r="G23" s="35"/>
      <c r="H23" s="36"/>
      <c r="I23" s="37"/>
      <c r="J23" s="27"/>
      <c r="K23" s="16"/>
      <c r="L23" s="26"/>
      <c r="M23" s="3"/>
      <c r="N23" s="27"/>
      <c r="O23" s="16"/>
      <c r="P23" s="26"/>
      <c r="Q23" s="3"/>
      <c r="R23" s="27"/>
      <c r="S23" s="16"/>
      <c r="T23" s="26"/>
      <c r="U23" s="3"/>
      <c r="V23" s="27"/>
      <c r="W23" s="20"/>
      <c r="X23" s="26"/>
      <c r="Y23" s="3"/>
      <c r="Z23" s="38"/>
      <c r="AA23" s="39">
        <f t="shared" si="0"/>
        <v>0</v>
      </c>
      <c r="AB23" s="40">
        <f t="shared" si="1"/>
        <v>0</v>
      </c>
      <c r="AC23" s="57" t="str">
        <f t="shared" si="2"/>
        <v xml:space="preserve"> </v>
      </c>
      <c r="AD23" s="53" t="str">
        <f t="shared" si="2"/>
        <v xml:space="preserve"> </v>
      </c>
      <c r="AE23" s="41">
        <f t="shared" si="3"/>
        <v>0</v>
      </c>
      <c r="AF23" s="41">
        <f t="shared" si="4"/>
        <v>0</v>
      </c>
      <c r="AG23" s="41">
        <f t="shared" si="5"/>
        <v>0</v>
      </c>
      <c r="AH23" s="41">
        <f t="shared" si="6"/>
        <v>0</v>
      </c>
      <c r="AI23" s="41">
        <f t="shared" si="7"/>
        <v>0</v>
      </c>
      <c r="AJ23" s="41">
        <f t="shared" si="8"/>
        <v>0</v>
      </c>
      <c r="AK23" s="41">
        <f t="shared" si="9"/>
        <v>0</v>
      </c>
      <c r="AL23" s="41">
        <f t="shared" si="10"/>
        <v>0</v>
      </c>
      <c r="AM23" s="41">
        <f t="shared" si="11"/>
        <v>0</v>
      </c>
      <c r="AN23" s="41">
        <f t="shared" si="12"/>
        <v>0</v>
      </c>
      <c r="AO23" s="41">
        <f t="shared" si="13"/>
        <v>0</v>
      </c>
      <c r="AP23" s="41">
        <f t="shared" si="14"/>
        <v>0</v>
      </c>
      <c r="AQ23" s="41">
        <f t="shared" si="15"/>
        <v>0</v>
      </c>
      <c r="AR23" s="41">
        <f t="shared" si="16"/>
        <v>0</v>
      </c>
    </row>
    <row r="24" spans="1:44">
      <c r="A24" s="11">
        <v>18</v>
      </c>
      <c r="B24" s="14"/>
      <c r="C24" s="24"/>
      <c r="D24" s="26"/>
      <c r="E24" s="26"/>
      <c r="F24" s="27"/>
      <c r="G24" s="35"/>
      <c r="H24" s="36"/>
      <c r="I24" s="37"/>
      <c r="J24" s="27"/>
      <c r="K24" s="16"/>
      <c r="L24" s="26"/>
      <c r="M24" s="3"/>
      <c r="N24" s="27"/>
      <c r="O24" s="16"/>
      <c r="P24" s="26"/>
      <c r="Q24" s="3"/>
      <c r="R24" s="27"/>
      <c r="S24" s="16"/>
      <c r="T24" s="26"/>
      <c r="U24" s="3"/>
      <c r="V24" s="27"/>
      <c r="W24" s="20"/>
      <c r="X24" s="26"/>
      <c r="Y24" s="3"/>
      <c r="Z24" s="38"/>
      <c r="AA24" s="39">
        <f t="shared" si="0"/>
        <v>0</v>
      </c>
      <c r="AB24" s="40">
        <f t="shared" si="1"/>
        <v>0</v>
      </c>
      <c r="AC24" s="57" t="str">
        <f t="shared" si="2"/>
        <v xml:space="preserve"> </v>
      </c>
      <c r="AD24" s="53" t="str">
        <f t="shared" si="2"/>
        <v xml:space="preserve"> </v>
      </c>
      <c r="AE24" s="41">
        <f t="shared" si="3"/>
        <v>0</v>
      </c>
      <c r="AF24" s="41">
        <f t="shared" si="4"/>
        <v>0</v>
      </c>
      <c r="AG24" s="41">
        <f t="shared" si="5"/>
        <v>0</v>
      </c>
      <c r="AH24" s="41">
        <f t="shared" si="6"/>
        <v>0</v>
      </c>
      <c r="AI24" s="41">
        <f t="shared" si="7"/>
        <v>0</v>
      </c>
      <c r="AJ24" s="41">
        <f t="shared" si="8"/>
        <v>0</v>
      </c>
      <c r="AK24" s="41">
        <f t="shared" si="9"/>
        <v>0</v>
      </c>
      <c r="AL24" s="41">
        <f t="shared" si="10"/>
        <v>0</v>
      </c>
      <c r="AM24" s="41">
        <f t="shared" si="11"/>
        <v>0</v>
      </c>
      <c r="AN24" s="41">
        <f t="shared" si="12"/>
        <v>0</v>
      </c>
      <c r="AO24" s="41">
        <f t="shared" si="13"/>
        <v>0</v>
      </c>
      <c r="AP24" s="41">
        <f t="shared" si="14"/>
        <v>0</v>
      </c>
      <c r="AQ24" s="41">
        <f t="shared" si="15"/>
        <v>0</v>
      </c>
      <c r="AR24" s="41">
        <f t="shared" si="16"/>
        <v>0</v>
      </c>
    </row>
    <row r="25" spans="1:44">
      <c r="A25" s="11">
        <v>19</v>
      </c>
      <c r="B25" s="14"/>
      <c r="C25" s="24"/>
      <c r="D25" s="26"/>
      <c r="E25" s="26"/>
      <c r="F25" s="27"/>
      <c r="G25" s="35"/>
      <c r="H25" s="36"/>
      <c r="I25" s="37"/>
      <c r="J25" s="27"/>
      <c r="K25" s="16"/>
      <c r="L25" s="26"/>
      <c r="M25" s="3"/>
      <c r="N25" s="27"/>
      <c r="O25" s="16"/>
      <c r="P25" s="26"/>
      <c r="Q25" s="3"/>
      <c r="R25" s="27"/>
      <c r="S25" s="16"/>
      <c r="T25" s="26"/>
      <c r="U25" s="3"/>
      <c r="V25" s="27"/>
      <c r="W25" s="20"/>
      <c r="X25" s="26"/>
      <c r="Y25" s="3"/>
      <c r="Z25" s="38"/>
      <c r="AA25" s="39">
        <f t="shared" si="0"/>
        <v>0</v>
      </c>
      <c r="AB25" s="40">
        <f t="shared" si="1"/>
        <v>0</v>
      </c>
      <c r="AC25" s="57" t="str">
        <f t="shared" si="2"/>
        <v xml:space="preserve"> </v>
      </c>
      <c r="AD25" s="53" t="str">
        <f t="shared" si="2"/>
        <v xml:space="preserve"> </v>
      </c>
      <c r="AE25" s="41">
        <f t="shared" si="3"/>
        <v>0</v>
      </c>
      <c r="AF25" s="41">
        <f t="shared" si="4"/>
        <v>0</v>
      </c>
      <c r="AG25" s="41">
        <f t="shared" si="5"/>
        <v>0</v>
      </c>
      <c r="AH25" s="41">
        <f t="shared" si="6"/>
        <v>0</v>
      </c>
      <c r="AI25" s="41">
        <f t="shared" si="7"/>
        <v>0</v>
      </c>
      <c r="AJ25" s="41">
        <f t="shared" si="8"/>
        <v>0</v>
      </c>
      <c r="AK25" s="41">
        <f t="shared" si="9"/>
        <v>0</v>
      </c>
      <c r="AL25" s="41">
        <f t="shared" si="10"/>
        <v>0</v>
      </c>
      <c r="AM25" s="41">
        <f t="shared" si="11"/>
        <v>0</v>
      </c>
      <c r="AN25" s="41">
        <f t="shared" si="12"/>
        <v>0</v>
      </c>
      <c r="AO25" s="41">
        <f t="shared" si="13"/>
        <v>0</v>
      </c>
      <c r="AP25" s="41">
        <f t="shared" si="14"/>
        <v>0</v>
      </c>
      <c r="AQ25" s="41">
        <f t="shared" si="15"/>
        <v>0</v>
      </c>
      <c r="AR25" s="41">
        <f t="shared" si="16"/>
        <v>0</v>
      </c>
    </row>
    <row r="26" spans="1:44">
      <c r="A26" s="11">
        <v>20</v>
      </c>
      <c r="B26" s="14"/>
      <c r="C26" s="24"/>
      <c r="D26" s="26"/>
      <c r="E26" s="26"/>
      <c r="F26" s="27"/>
      <c r="G26" s="35"/>
      <c r="H26" s="36"/>
      <c r="I26" s="37"/>
      <c r="J26" s="27"/>
      <c r="K26" s="16"/>
      <c r="L26" s="26"/>
      <c r="M26" s="3"/>
      <c r="N26" s="27"/>
      <c r="O26" s="16"/>
      <c r="P26" s="26"/>
      <c r="Q26" s="3"/>
      <c r="R26" s="27"/>
      <c r="S26" s="16"/>
      <c r="T26" s="26"/>
      <c r="U26" s="3"/>
      <c r="V26" s="27"/>
      <c r="W26" s="20"/>
      <c r="X26" s="26"/>
      <c r="Y26" s="3"/>
      <c r="Z26" s="38"/>
      <c r="AA26" s="39">
        <f t="shared" si="0"/>
        <v>0</v>
      </c>
      <c r="AB26" s="40">
        <f t="shared" si="1"/>
        <v>0</v>
      </c>
      <c r="AC26" s="57" t="str">
        <f t="shared" si="2"/>
        <v xml:space="preserve"> </v>
      </c>
      <c r="AD26" s="53" t="str">
        <f t="shared" si="2"/>
        <v xml:space="preserve"> </v>
      </c>
      <c r="AE26" s="41">
        <f t="shared" si="3"/>
        <v>0</v>
      </c>
      <c r="AF26" s="41">
        <f t="shared" si="4"/>
        <v>0</v>
      </c>
      <c r="AG26" s="41">
        <f t="shared" si="5"/>
        <v>0</v>
      </c>
      <c r="AH26" s="41">
        <f t="shared" si="6"/>
        <v>0</v>
      </c>
      <c r="AI26" s="41">
        <f t="shared" si="7"/>
        <v>0</v>
      </c>
      <c r="AJ26" s="41">
        <f t="shared" si="8"/>
        <v>0</v>
      </c>
      <c r="AK26" s="41">
        <f t="shared" si="9"/>
        <v>0</v>
      </c>
      <c r="AL26" s="41">
        <f t="shared" si="10"/>
        <v>0</v>
      </c>
      <c r="AM26" s="41">
        <f t="shared" si="11"/>
        <v>0</v>
      </c>
      <c r="AN26" s="41">
        <f t="shared" si="12"/>
        <v>0</v>
      </c>
      <c r="AO26" s="41">
        <f t="shared" si="13"/>
        <v>0</v>
      </c>
      <c r="AP26" s="41">
        <f t="shared" si="14"/>
        <v>0</v>
      </c>
      <c r="AQ26" s="41">
        <f t="shared" si="15"/>
        <v>0</v>
      </c>
      <c r="AR26" s="41">
        <f t="shared" si="16"/>
        <v>0</v>
      </c>
    </row>
    <row r="27" spans="1:44">
      <c r="A27" s="11">
        <v>21</v>
      </c>
      <c r="B27" s="14"/>
      <c r="C27" s="24"/>
      <c r="D27" s="26"/>
      <c r="E27" s="26"/>
      <c r="F27" s="27"/>
      <c r="G27" s="35"/>
      <c r="H27" s="36"/>
      <c r="I27" s="37"/>
      <c r="J27" s="27"/>
      <c r="K27" s="16"/>
      <c r="L27" s="26"/>
      <c r="M27" s="3"/>
      <c r="N27" s="27"/>
      <c r="O27" s="16"/>
      <c r="P27" s="26"/>
      <c r="Q27" s="3"/>
      <c r="R27" s="27"/>
      <c r="S27" s="16"/>
      <c r="T27" s="26"/>
      <c r="U27" s="3"/>
      <c r="V27" s="27"/>
      <c r="W27" s="20"/>
      <c r="X27" s="26"/>
      <c r="Y27" s="3"/>
      <c r="Z27" s="38"/>
      <c r="AA27" s="39">
        <f t="shared" si="0"/>
        <v>0</v>
      </c>
      <c r="AB27" s="40">
        <f t="shared" si="1"/>
        <v>0</v>
      </c>
      <c r="AC27" s="57" t="str">
        <f t="shared" si="2"/>
        <v xml:space="preserve"> </v>
      </c>
      <c r="AD27" s="53" t="str">
        <f t="shared" si="2"/>
        <v xml:space="preserve"> </v>
      </c>
      <c r="AE27" s="41">
        <f t="shared" si="3"/>
        <v>0</v>
      </c>
      <c r="AF27" s="41">
        <f t="shared" si="4"/>
        <v>0</v>
      </c>
      <c r="AG27" s="41">
        <f t="shared" si="5"/>
        <v>0</v>
      </c>
      <c r="AH27" s="41">
        <f t="shared" si="6"/>
        <v>0</v>
      </c>
      <c r="AI27" s="41">
        <f t="shared" si="7"/>
        <v>0</v>
      </c>
      <c r="AJ27" s="41">
        <f t="shared" si="8"/>
        <v>0</v>
      </c>
      <c r="AK27" s="41">
        <f t="shared" si="9"/>
        <v>0</v>
      </c>
      <c r="AL27" s="41">
        <f t="shared" si="10"/>
        <v>0</v>
      </c>
      <c r="AM27" s="41">
        <f t="shared" si="11"/>
        <v>0</v>
      </c>
      <c r="AN27" s="41">
        <f t="shared" si="12"/>
        <v>0</v>
      </c>
      <c r="AO27" s="41">
        <f t="shared" si="13"/>
        <v>0</v>
      </c>
      <c r="AP27" s="41">
        <f t="shared" si="14"/>
        <v>0</v>
      </c>
      <c r="AQ27" s="41">
        <f t="shared" si="15"/>
        <v>0</v>
      </c>
      <c r="AR27" s="41">
        <f t="shared" si="16"/>
        <v>0</v>
      </c>
    </row>
    <row r="28" spans="1:44">
      <c r="A28" s="11">
        <v>22</v>
      </c>
      <c r="B28" s="14"/>
      <c r="C28" s="24"/>
      <c r="D28" s="26"/>
      <c r="E28" s="26"/>
      <c r="F28" s="27"/>
      <c r="G28" s="35"/>
      <c r="H28" s="36"/>
      <c r="I28" s="37"/>
      <c r="J28" s="27"/>
      <c r="K28" s="16"/>
      <c r="L28" s="26"/>
      <c r="M28" s="3"/>
      <c r="N28" s="27"/>
      <c r="O28" s="16"/>
      <c r="P28" s="26"/>
      <c r="Q28" s="3"/>
      <c r="R28" s="27"/>
      <c r="S28" s="16"/>
      <c r="T28" s="26"/>
      <c r="U28" s="3"/>
      <c r="V28" s="27"/>
      <c r="W28" s="20"/>
      <c r="X28" s="26"/>
      <c r="Y28" s="3"/>
      <c r="Z28" s="38"/>
      <c r="AA28" s="39">
        <f t="shared" si="0"/>
        <v>0</v>
      </c>
      <c r="AB28" s="40">
        <f t="shared" si="1"/>
        <v>0</v>
      </c>
      <c r="AC28" s="57" t="str">
        <f t="shared" si="2"/>
        <v xml:space="preserve"> </v>
      </c>
      <c r="AD28" s="53" t="str">
        <f t="shared" si="2"/>
        <v xml:space="preserve"> </v>
      </c>
      <c r="AE28" s="41">
        <f t="shared" si="3"/>
        <v>0</v>
      </c>
      <c r="AF28" s="41">
        <f t="shared" si="4"/>
        <v>0</v>
      </c>
      <c r="AG28" s="41">
        <f t="shared" si="5"/>
        <v>0</v>
      </c>
      <c r="AH28" s="41">
        <f t="shared" si="6"/>
        <v>0</v>
      </c>
      <c r="AI28" s="41">
        <f t="shared" si="7"/>
        <v>0</v>
      </c>
      <c r="AJ28" s="41">
        <f t="shared" si="8"/>
        <v>0</v>
      </c>
      <c r="AK28" s="41">
        <f t="shared" si="9"/>
        <v>0</v>
      </c>
      <c r="AL28" s="41">
        <f t="shared" si="10"/>
        <v>0</v>
      </c>
      <c r="AM28" s="41">
        <f t="shared" si="11"/>
        <v>0</v>
      </c>
      <c r="AN28" s="41">
        <f t="shared" si="12"/>
        <v>0</v>
      </c>
      <c r="AO28" s="41">
        <f t="shared" si="13"/>
        <v>0</v>
      </c>
      <c r="AP28" s="41">
        <f t="shared" si="14"/>
        <v>0</v>
      </c>
      <c r="AQ28" s="41">
        <f t="shared" si="15"/>
        <v>0</v>
      </c>
      <c r="AR28" s="41">
        <f t="shared" si="16"/>
        <v>0</v>
      </c>
    </row>
    <row r="29" spans="1:44">
      <c r="A29" s="11">
        <v>23</v>
      </c>
      <c r="B29" s="14"/>
      <c r="C29" s="24"/>
      <c r="D29" s="26"/>
      <c r="E29" s="26"/>
      <c r="F29" s="27"/>
      <c r="G29" s="35"/>
      <c r="H29" s="36"/>
      <c r="I29" s="37"/>
      <c r="J29" s="27"/>
      <c r="K29" s="16"/>
      <c r="L29" s="26"/>
      <c r="M29" s="3"/>
      <c r="N29" s="27"/>
      <c r="O29" s="16"/>
      <c r="P29" s="26"/>
      <c r="Q29" s="3"/>
      <c r="R29" s="27"/>
      <c r="S29" s="16"/>
      <c r="T29" s="26"/>
      <c r="U29" s="3"/>
      <c r="V29" s="27"/>
      <c r="W29" s="20"/>
      <c r="X29" s="26"/>
      <c r="Y29" s="3"/>
      <c r="Z29" s="38"/>
      <c r="AA29" s="39">
        <f t="shared" si="0"/>
        <v>0</v>
      </c>
      <c r="AB29" s="40">
        <f t="shared" si="1"/>
        <v>0</v>
      </c>
      <c r="AC29" s="57" t="str">
        <f t="shared" si="2"/>
        <v xml:space="preserve"> </v>
      </c>
      <c r="AD29" s="53" t="str">
        <f t="shared" si="2"/>
        <v xml:space="preserve"> </v>
      </c>
      <c r="AE29" s="41">
        <f t="shared" si="3"/>
        <v>0</v>
      </c>
      <c r="AF29" s="41">
        <f t="shared" si="4"/>
        <v>0</v>
      </c>
      <c r="AG29" s="41">
        <f t="shared" si="5"/>
        <v>0</v>
      </c>
      <c r="AH29" s="41">
        <f t="shared" si="6"/>
        <v>0</v>
      </c>
      <c r="AI29" s="41">
        <f t="shared" si="7"/>
        <v>0</v>
      </c>
      <c r="AJ29" s="41">
        <f t="shared" si="8"/>
        <v>0</v>
      </c>
      <c r="AK29" s="41">
        <f t="shared" si="9"/>
        <v>0</v>
      </c>
      <c r="AL29" s="41">
        <f t="shared" si="10"/>
        <v>0</v>
      </c>
      <c r="AM29" s="41">
        <f t="shared" si="11"/>
        <v>0</v>
      </c>
      <c r="AN29" s="41">
        <f t="shared" si="12"/>
        <v>0</v>
      </c>
      <c r="AO29" s="41">
        <f t="shared" si="13"/>
        <v>0</v>
      </c>
      <c r="AP29" s="41">
        <f t="shared" si="14"/>
        <v>0</v>
      </c>
      <c r="AQ29" s="41">
        <f t="shared" si="15"/>
        <v>0</v>
      </c>
      <c r="AR29" s="41">
        <f t="shared" si="16"/>
        <v>0</v>
      </c>
    </row>
    <row r="30" spans="1:44">
      <c r="A30" s="11">
        <v>24</v>
      </c>
      <c r="B30" s="14"/>
      <c r="C30" s="24"/>
      <c r="D30" s="26"/>
      <c r="E30" s="26"/>
      <c r="F30" s="27"/>
      <c r="G30" s="35"/>
      <c r="H30" s="36"/>
      <c r="I30" s="37"/>
      <c r="J30" s="27"/>
      <c r="K30" s="16"/>
      <c r="L30" s="26"/>
      <c r="M30" s="3"/>
      <c r="N30" s="27"/>
      <c r="O30" s="16"/>
      <c r="P30" s="26"/>
      <c r="Q30" s="3"/>
      <c r="R30" s="27"/>
      <c r="S30" s="16"/>
      <c r="T30" s="26"/>
      <c r="U30" s="3"/>
      <c r="V30" s="27"/>
      <c r="W30" s="20"/>
      <c r="X30" s="26"/>
      <c r="Y30" s="3"/>
      <c r="Z30" s="38"/>
      <c r="AA30" s="39">
        <f t="shared" si="0"/>
        <v>0</v>
      </c>
      <c r="AB30" s="40">
        <f t="shared" si="1"/>
        <v>0</v>
      </c>
      <c r="AC30" s="57" t="str">
        <f t="shared" si="2"/>
        <v xml:space="preserve"> </v>
      </c>
      <c r="AD30" s="53" t="str">
        <f t="shared" si="2"/>
        <v xml:space="preserve"> </v>
      </c>
      <c r="AE30" s="41">
        <f t="shared" si="3"/>
        <v>0</v>
      </c>
      <c r="AF30" s="41">
        <f t="shared" si="4"/>
        <v>0</v>
      </c>
      <c r="AG30" s="41">
        <f t="shared" si="5"/>
        <v>0</v>
      </c>
      <c r="AH30" s="41">
        <f t="shared" si="6"/>
        <v>0</v>
      </c>
      <c r="AI30" s="41">
        <f t="shared" si="7"/>
        <v>0</v>
      </c>
      <c r="AJ30" s="41">
        <f t="shared" si="8"/>
        <v>0</v>
      </c>
      <c r="AK30" s="41">
        <f t="shared" si="9"/>
        <v>0</v>
      </c>
      <c r="AL30" s="41">
        <f t="shared" si="10"/>
        <v>0</v>
      </c>
      <c r="AM30" s="41">
        <f t="shared" si="11"/>
        <v>0</v>
      </c>
      <c r="AN30" s="41">
        <f t="shared" si="12"/>
        <v>0</v>
      </c>
      <c r="AO30" s="41">
        <f t="shared" si="13"/>
        <v>0</v>
      </c>
      <c r="AP30" s="41">
        <f t="shared" si="14"/>
        <v>0</v>
      </c>
      <c r="AQ30" s="41">
        <f t="shared" si="15"/>
        <v>0</v>
      </c>
      <c r="AR30" s="41">
        <f t="shared" si="16"/>
        <v>0</v>
      </c>
    </row>
    <row r="31" spans="1:44" ht="15.75" thickBot="1">
      <c r="A31" s="12">
        <v>25</v>
      </c>
      <c r="B31" s="15"/>
      <c r="C31" s="24"/>
      <c r="D31" s="26"/>
      <c r="E31" s="49"/>
      <c r="F31" s="50"/>
      <c r="G31" s="17"/>
      <c r="H31" s="7"/>
      <c r="I31" s="7"/>
      <c r="J31" s="8"/>
      <c r="K31" s="17"/>
      <c r="L31" s="49"/>
      <c r="M31" s="7"/>
      <c r="N31" s="8"/>
      <c r="O31" s="17"/>
      <c r="P31" s="49"/>
      <c r="Q31" s="7"/>
      <c r="R31" s="8"/>
      <c r="S31" s="17"/>
      <c r="T31" s="7"/>
      <c r="U31" s="7"/>
      <c r="V31" s="8"/>
      <c r="W31" s="21"/>
      <c r="X31" s="7"/>
      <c r="Y31" s="7"/>
      <c r="Z31" s="15"/>
      <c r="AA31" s="39">
        <f t="shared" si="0"/>
        <v>0</v>
      </c>
      <c r="AB31" s="40">
        <f t="shared" si="1"/>
        <v>0</v>
      </c>
      <c r="AC31" s="71" t="str">
        <f t="shared" si="2"/>
        <v xml:space="preserve"> </v>
      </c>
      <c r="AD31" s="72" t="str">
        <f t="shared" si="2"/>
        <v xml:space="preserve"> </v>
      </c>
      <c r="AE31" s="41">
        <f t="shared" si="3"/>
        <v>0</v>
      </c>
      <c r="AF31" s="41">
        <f t="shared" si="4"/>
        <v>0</v>
      </c>
      <c r="AG31" s="41">
        <f t="shared" si="5"/>
        <v>0</v>
      </c>
      <c r="AH31" s="41">
        <f t="shared" si="6"/>
        <v>0</v>
      </c>
      <c r="AI31" s="41">
        <f t="shared" si="7"/>
        <v>0</v>
      </c>
      <c r="AJ31" s="41">
        <f t="shared" si="8"/>
        <v>0</v>
      </c>
      <c r="AK31" s="41">
        <f t="shared" si="9"/>
        <v>0</v>
      </c>
      <c r="AL31" s="41">
        <f t="shared" si="10"/>
        <v>0</v>
      </c>
      <c r="AM31" s="41">
        <f t="shared" si="11"/>
        <v>0</v>
      </c>
      <c r="AN31" s="41">
        <f t="shared" si="12"/>
        <v>0</v>
      </c>
      <c r="AO31" s="41">
        <f t="shared" si="13"/>
        <v>0</v>
      </c>
      <c r="AP31" s="41">
        <f t="shared" si="14"/>
        <v>0</v>
      </c>
      <c r="AQ31" s="41">
        <f t="shared" si="15"/>
        <v>0</v>
      </c>
      <c r="AR31" s="41">
        <f t="shared" si="16"/>
        <v>0</v>
      </c>
    </row>
    <row r="32" spans="1:44">
      <c r="A32" s="100" t="s">
        <v>12</v>
      </c>
      <c r="B32" s="101"/>
      <c r="C32" s="28"/>
      <c r="D32" s="67">
        <f>COUNTIF(D7:D31,"&gt;2")/COUNTIF(D7:D31,"&gt;0")</f>
        <v>0.90909090909090906</v>
      </c>
      <c r="E32" s="29"/>
      <c r="F32" s="67">
        <f>COUNTIF(F7:F31,"&gt;2")/COUNTIF(F7:F31,"&gt;0")</f>
        <v>0.88888888888888884</v>
      </c>
      <c r="G32" s="28"/>
      <c r="H32" s="67">
        <f>COUNTIF(H7:H31,"&gt;2")/COUNTIF(H7:H31,"&gt;0")</f>
        <v>1</v>
      </c>
      <c r="I32" s="29"/>
      <c r="J32" s="67">
        <f>COUNTIF(J7:J31,"&gt;2")/COUNTIF(J7:J31,"&gt;0")</f>
        <v>1</v>
      </c>
      <c r="K32" s="28"/>
      <c r="L32" s="67">
        <f>COUNTIF(L7:L31,"&gt;2")/COUNTIF(L7:L31,"&gt;0")</f>
        <v>1</v>
      </c>
      <c r="M32" s="29"/>
      <c r="N32" s="67">
        <f>COUNTIF(N7:N31,"&gt;2")/COUNTIF(N7:N31,"&gt;0")</f>
        <v>1</v>
      </c>
      <c r="O32" s="28"/>
      <c r="P32" s="67">
        <f>COUNTIF(P7:P31,"&gt;2")/COUNTIF(P7:P31,"&gt;0")</f>
        <v>1</v>
      </c>
      <c r="Q32" s="29"/>
      <c r="R32" s="67">
        <f>COUNTIF(R7:R31,"&gt;2")/COUNTIF(R7:R31,"&gt;0")</f>
        <v>1</v>
      </c>
      <c r="S32" s="28"/>
      <c r="T32" s="67">
        <f>COUNTIF(T7:T31,"&gt;2")/COUNTIF(T7:T31,"&gt;0")</f>
        <v>1</v>
      </c>
      <c r="U32" s="29"/>
      <c r="V32" s="67">
        <f>COUNTIF(V7:V31,"&gt;2")/COUNTIF(V7:V31,"&gt;0")</f>
        <v>1</v>
      </c>
      <c r="W32" s="28"/>
      <c r="X32" s="67">
        <f>COUNTIF(X7:X31,"&gt;2")/COUNTIF(X7:X31,"&gt;0")</f>
        <v>1</v>
      </c>
      <c r="Y32" s="29"/>
      <c r="Z32" s="67">
        <f>COUNTIF(Z7:Z31,"&gt;2")/COUNTIF(Z7:Z31,"&gt;0")</f>
        <v>1</v>
      </c>
      <c r="AA32" s="68">
        <f>(D32+H32+L32+P32+T32+X32)/6</f>
        <v>0.98484848484848486</v>
      </c>
      <c r="AB32" s="69">
        <f>(F32+J32+N32+R32+V32+Z32)/6</f>
        <v>0.98148148148148151</v>
      </c>
      <c r="AC32" s="74">
        <f>COUNTIF(AC7:AC31,"выс")</f>
        <v>0</v>
      </c>
      <c r="AD32" s="75">
        <f>COUNTIF(AD7:AD31,"выс")</f>
        <v>2</v>
      </c>
    </row>
    <row r="33" spans="1:30">
      <c r="A33" s="102" t="s">
        <v>13</v>
      </c>
      <c r="B33" s="103"/>
      <c r="C33" s="30"/>
      <c r="D33" s="64">
        <f>COUNTIF(D7:D31,"&gt;3")/COUNTIF(D7:D31,"&gt;0")</f>
        <v>0.72727272727272729</v>
      </c>
      <c r="E33" s="65"/>
      <c r="F33" s="66">
        <f>COUNTIF(F7:F31,"&gt;3")/COUNTIF(F7:F31,"&gt;0")</f>
        <v>0.88888888888888884</v>
      </c>
      <c r="G33" s="57"/>
      <c r="H33" s="64">
        <f>COUNTIF(H7:H31,"&gt;3")/COUNTIF(H7:H31,"&gt;0")</f>
        <v>1</v>
      </c>
      <c r="I33" s="65"/>
      <c r="J33" s="66">
        <f>COUNTIF(J7:J31,"&gt;3")/COUNTIF(J7:J31,"&gt;0")</f>
        <v>1</v>
      </c>
      <c r="K33" s="57"/>
      <c r="L33" s="64">
        <f>COUNTIF(L7:L31,"&gt;3")/COUNTIF(L7:L31,"&gt;0")</f>
        <v>0.90909090909090906</v>
      </c>
      <c r="M33" s="65"/>
      <c r="N33" s="66">
        <f>COUNTIF(N7:N31,"&gt;3")/COUNTIF(N7:N31,"&gt;0")</f>
        <v>1</v>
      </c>
      <c r="O33" s="57"/>
      <c r="P33" s="64">
        <f>COUNTIF(P7:P31,"&gt;3")/COUNTIF(P7:P31,"&gt;0")</f>
        <v>0.90909090909090906</v>
      </c>
      <c r="Q33" s="65"/>
      <c r="R33" s="66">
        <f>COUNTIF(R7:R31,"&gt;3")/COUNTIF(R7:R31,"&gt;0")</f>
        <v>0.88888888888888884</v>
      </c>
      <c r="S33" s="57"/>
      <c r="T33" s="64">
        <f>COUNTIF(T7:T31,"&gt;3")/COUNTIF(T7:T31,"&gt;0")</f>
        <v>0.90909090909090906</v>
      </c>
      <c r="U33" s="65"/>
      <c r="V33" s="66">
        <f>COUNTIF(V7:V31,"&gt;3")/COUNTIF(V7:V31,"&gt;0")</f>
        <v>0.88888888888888884</v>
      </c>
      <c r="W33" s="57"/>
      <c r="X33" s="64">
        <f>COUNTIF(X7:X31,"&gt;3")/COUNTIF(X7:X31,"&gt;0")</f>
        <v>0.72727272727272729</v>
      </c>
      <c r="Y33" s="65"/>
      <c r="Z33" s="66">
        <f>COUNTIF(Z7:Z31,"&gt;3")/COUNTIF(Z7:Z31,"&gt;0")</f>
        <v>0.77777777777777779</v>
      </c>
      <c r="AA33" s="70">
        <f t="shared" ref="AA33:AA34" si="17">(D33+H33+L33+P33+T33+X33)/6</f>
        <v>0.86363636363636365</v>
      </c>
      <c r="AB33" s="66">
        <f t="shared" ref="AB33:AB34" si="18">(F33+J33+N33+R33+V33+Z33)/6</f>
        <v>0.90740740740740733</v>
      </c>
      <c r="AC33" s="76">
        <f>COUNTIF(AC7:AC31,"в/ср")</f>
        <v>6</v>
      </c>
      <c r="AD33" s="77">
        <f>COUNTIF(AD7:AD31,"в/ср")</f>
        <v>3</v>
      </c>
    </row>
    <row r="34" spans="1:30">
      <c r="A34" s="102" t="s">
        <v>14</v>
      </c>
      <c r="B34" s="103"/>
      <c r="C34" s="30"/>
      <c r="D34" s="64">
        <f>(COUNTIF(D7:D31,"=5")+COUNTIF(D7:D31,"=4")*0.64+COUNTIF(D7:D31,"=3")*0.32+COUNTIF(D7:D31,"=2")*0.14)/COUNTIF(D7:D31,"&gt;0")</f>
        <v>0.7</v>
      </c>
      <c r="E34" s="31"/>
      <c r="F34" s="64">
        <f>(COUNTIF(F7:F31,"=5")+COUNTIF(F7:F31,"=4")*0.64+COUNTIF(F7:F31,"=3")*0.32+COUNTIF(F7:F31,"=2")*0.14)/COUNTIF(F7:F31,"&gt;0")</f>
        <v>0.82444444444444442</v>
      </c>
      <c r="G34" s="30"/>
      <c r="H34" s="64">
        <f>(COUNTIF(H7:H31,"=5")+COUNTIF(H7:H31,"=4")*0.64+COUNTIF(H7:H31,"=3")*0.32+COUNTIF(H7:H31,"=2")*0.14)/COUNTIF(H7:H31,"&gt;0")</f>
        <v>0.80363636363636359</v>
      </c>
      <c r="I34" s="31"/>
      <c r="J34" s="64">
        <f>(COUNTIF(J7:J31,"=5")+COUNTIF(J7:J31,"=4")*0.64+COUNTIF(J7:J31,"=3")*0.32+COUNTIF(J7:J31,"=2")*0.14)/COUNTIF(J7:J31,"&gt;0")</f>
        <v>0.88</v>
      </c>
      <c r="K34" s="30"/>
      <c r="L34" s="64">
        <f>(COUNTIF(L7:L31,"=5")+COUNTIF(L7:L31,"=4")*0.64+COUNTIF(L7:L31,"=3")*0.32+COUNTIF(L7:L31,"=2")*0.14)/COUNTIF(L7:L31,"&gt;0")</f>
        <v>0.80727272727272736</v>
      </c>
      <c r="M34" s="31"/>
      <c r="N34" s="64">
        <f>(COUNTIF(N7:N31,"=5")+COUNTIF(N7:N31,"=4")*0.64+COUNTIF(N7:N31,"=3")*0.32+COUNTIF(N7:N31,"=2")*0.14)/COUNTIF(N7:N31,"&gt;0")</f>
        <v>0.88</v>
      </c>
      <c r="O34" s="30"/>
      <c r="P34" s="64">
        <f>(COUNTIF(P7:P31,"=5")+COUNTIF(P7:P31,"=4")*0.64+COUNTIF(P7:P31,"=3")*0.32+COUNTIF(P7:P31,"=2")*0.14)/COUNTIF(P7:P31,"&gt;0")</f>
        <v>0.70909090909090911</v>
      </c>
      <c r="Q34" s="31"/>
      <c r="R34" s="64">
        <f>(COUNTIF(R7:R31,"=5")+COUNTIF(R7:R31,"=4")*0.64+COUNTIF(R7:R31,"=3")*0.32+COUNTIF(R7:R31,"=2")*0.14)/COUNTIF(R7:R31,"&gt;0")</f>
        <v>0.76444444444444448</v>
      </c>
      <c r="S34" s="30"/>
      <c r="T34" s="64">
        <f>(COUNTIF(T7:T31,"=5")+COUNTIF(T7:T31,"=4")*0.64+COUNTIF(T7:T31,"=3")*0.32+COUNTIF(T7:T31,"=2")*0.14)/COUNTIF(T7:T31,"&gt;0")</f>
        <v>0.80727272727272736</v>
      </c>
      <c r="U34" s="31"/>
      <c r="V34" s="64">
        <f>(COUNTIF(V7:V31,"=5")+COUNTIF(V7:V31,"=4")*0.64+COUNTIF(V7:V31,"=3")*0.32+COUNTIF(V7:V31,"=2")*0.14)/COUNTIF(V7:V31,"&gt;0")</f>
        <v>0.76444444444444448</v>
      </c>
      <c r="W34" s="30"/>
      <c r="X34" s="64">
        <f>(COUNTIF(X7:X31,"=5")+COUNTIF(X7:X31,"=4")*0.64+COUNTIF(X7:X31,"=3")*0.32+COUNTIF(X7:X31,"=2")*0.14)/COUNTIF(X7:X31,"&gt;0")</f>
        <v>0.61818181818181817</v>
      </c>
      <c r="Y34" s="31"/>
      <c r="Z34" s="64">
        <f>(COUNTIF(Z7:Z31,"=5")+COUNTIF(Z7:Z31,"=4")*0.64+COUNTIF(Z7:Z31,"=3")*0.32+COUNTIF(Z7:Z31,"=2")*0.14)/COUNTIF(Z7:Z31,"&gt;0")</f>
        <v>0.72888888888888881</v>
      </c>
      <c r="AA34" s="70">
        <f t="shared" si="17"/>
        <v>0.74090909090909085</v>
      </c>
      <c r="AB34" s="66">
        <f t="shared" si="18"/>
        <v>0.80703703703703711</v>
      </c>
      <c r="AC34" s="76">
        <f>COUNTIF(AC7:AC31,"сред")</f>
        <v>1</v>
      </c>
      <c r="AD34" s="77">
        <f>COUNTIF(AD7:AD31,"сред")</f>
        <v>2</v>
      </c>
    </row>
    <row r="35" spans="1:30" ht="15.75" thickBot="1">
      <c r="A35" s="104" t="s">
        <v>6</v>
      </c>
      <c r="B35" s="105"/>
      <c r="C35" s="32"/>
      <c r="D35" s="42">
        <f>SUM(D7:D31)/COUNTIF(D7:D31,"&gt;0")</f>
        <v>4.0909090909090908</v>
      </c>
      <c r="E35" s="33"/>
      <c r="F35" s="42">
        <f>SUM(F7:F31)/COUNTIF(F7:F31,"&gt;0")</f>
        <v>4.4444444444444446</v>
      </c>
      <c r="G35" s="32"/>
      <c r="H35" s="42">
        <f>SUM(H7:H31)/COUNTIF(H7:H31,"&gt;0")</f>
        <v>4.4545454545454541</v>
      </c>
      <c r="I35" s="33"/>
      <c r="J35" s="42">
        <f>SUM(J7:J31)/COUNTIF(J7:J31,"&gt;0")</f>
        <v>4.666666666666667</v>
      </c>
      <c r="K35" s="32"/>
      <c r="L35" s="42">
        <f>SUM(L7:L31)/COUNTIF(L7:L31,"&gt;0")</f>
        <v>4.4545454545454541</v>
      </c>
      <c r="M35" s="33"/>
      <c r="N35" s="42">
        <f>SUM(N7:N31)/COUNTIF(N7:N31,"&gt;0")</f>
        <v>4.666666666666667</v>
      </c>
      <c r="O35" s="32"/>
      <c r="P35" s="42">
        <f>SUM(P7:P31)/COUNTIF(P7:P31,"&gt;0")</f>
        <v>4.1818181818181817</v>
      </c>
      <c r="Q35" s="33"/>
      <c r="R35" s="42">
        <f>SUM(R7:R31)/COUNTIF(R7:R31,"&gt;0")</f>
        <v>4.333333333333333</v>
      </c>
      <c r="S35" s="32"/>
      <c r="T35" s="42">
        <f>SUM(T7:T31)/COUNTIF(T7:T31,"&gt;0")</f>
        <v>4.4545454545454541</v>
      </c>
      <c r="U35" s="33"/>
      <c r="V35" s="42">
        <f>SUM(V7:V31)/COUNTIF(V7:V31,"&gt;0")</f>
        <v>4.333333333333333</v>
      </c>
      <c r="W35" s="32"/>
      <c r="X35" s="42">
        <f>SUM(X7:X31)/COUNTIF(X7:X31,"&gt;0")</f>
        <v>3.9090909090909092</v>
      </c>
      <c r="Y35" s="33"/>
      <c r="Z35" s="42">
        <f>SUM(Z7:Z31)/COUNTIF(Z7:Z31,"&gt;0")</f>
        <v>4.2222222222222223</v>
      </c>
      <c r="AA35" s="43">
        <f>SUM(AA7:AA31)/COUNTIF(AA7:AA31,"&gt;0")</f>
        <v>4.2575757575757578</v>
      </c>
      <c r="AB35" s="42">
        <f>SUM(AB7:AB31)/COUNTIF(AB7:AB31,"&gt;0")</f>
        <v>4.4444444444444438</v>
      </c>
      <c r="AC35" s="78">
        <f>COUNTIF(AC7:AC31,"н/ср")</f>
        <v>4</v>
      </c>
      <c r="AD35" s="79">
        <f>COUNTIF(AD7:AD31,"н/ср")</f>
        <v>2</v>
      </c>
    </row>
    <row r="36" spans="1:30">
      <c r="AC36" s="80">
        <f>COUNTIF(AC7:AC31,"низ")</f>
        <v>0</v>
      </c>
      <c r="AD36" s="80">
        <f>COUNTIF(AD7:AD31,"низ")</f>
        <v>0</v>
      </c>
    </row>
    <row r="39" spans="1:30" ht="18.75">
      <c r="B39" s="52" t="s">
        <v>205</v>
      </c>
    </row>
  </sheetData>
  <mergeCells count="31">
    <mergeCell ref="A1:AD1"/>
    <mergeCell ref="A3:A5"/>
    <mergeCell ref="B3:B5"/>
    <mergeCell ref="C3:F3"/>
    <mergeCell ref="G3:J3"/>
    <mergeCell ref="K3:N3"/>
    <mergeCell ref="O3:R3"/>
    <mergeCell ref="S3:V3"/>
    <mergeCell ref="W3:Z3"/>
    <mergeCell ref="AA3:AB3"/>
    <mergeCell ref="AC3:AD3"/>
    <mergeCell ref="C4:D4"/>
    <mergeCell ref="E4:F4"/>
    <mergeCell ref="G4:H4"/>
    <mergeCell ref="I4:J4"/>
    <mergeCell ref="K4:L4"/>
    <mergeCell ref="AD4:AD5"/>
    <mergeCell ref="W4:X4"/>
    <mergeCell ref="Y4:Z4"/>
    <mergeCell ref="AA4:AA5"/>
    <mergeCell ref="AB4:AB5"/>
    <mergeCell ref="AC4:AC5"/>
    <mergeCell ref="A32:B32"/>
    <mergeCell ref="A33:B33"/>
    <mergeCell ref="A34:B34"/>
    <mergeCell ref="A35:B35"/>
    <mergeCell ref="U4:V4"/>
    <mergeCell ref="M4:N4"/>
    <mergeCell ref="O4:P4"/>
    <mergeCell ref="Q4:R4"/>
    <mergeCell ref="S4:T4"/>
  </mergeCells>
  <printOptions horizontalCentered="1"/>
  <pageMargins left="0" right="0" top="0.59055118110236227" bottom="0" header="0" footer="0"/>
  <pageSetup paperSize="9" scale="7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AS39"/>
  <sheetViews>
    <sheetView view="pageBreakPreview" zoomScale="90" zoomScaleSheetLayoutView="90" workbookViewId="0">
      <selection activeCell="G25" sqref="G25"/>
    </sheetView>
  </sheetViews>
  <sheetFormatPr defaultRowHeight="15" outlineLevelCol="1"/>
  <cols>
    <col min="1" max="1" width="5.42578125" customWidth="1"/>
    <col min="2" max="2" width="24" customWidth="1"/>
    <col min="3" max="26" width="5.7109375" customWidth="1"/>
    <col min="27" max="30" width="6.7109375" customWidth="1"/>
    <col min="31" max="31" width="5.28515625" hidden="1" customWidth="1" outlineLevel="1"/>
    <col min="32" max="32" width="3" hidden="1" customWidth="1" outlineLevel="1"/>
    <col min="33" max="36" width="3.28515625" hidden="1" customWidth="1" outlineLevel="1"/>
    <col min="37" max="37" width="2.7109375" hidden="1" customWidth="1" outlineLevel="1"/>
    <col min="38" max="38" width="4.140625" hidden="1" customWidth="1" outlineLevel="1"/>
    <col min="39" max="39" width="3.42578125" hidden="1" customWidth="1" outlineLevel="1"/>
    <col min="40" max="40" width="3" hidden="1" customWidth="1" outlineLevel="1"/>
    <col min="41" max="41" width="2.5703125" hidden="1" customWidth="1" outlineLevel="1"/>
    <col min="42" max="42" width="2.85546875" hidden="1" customWidth="1" outlineLevel="1"/>
    <col min="43" max="43" width="3.140625" hidden="1" customWidth="1" outlineLevel="1"/>
    <col min="44" max="44" width="3.42578125" hidden="1" customWidth="1" outlineLevel="1"/>
    <col min="45" max="45" width="9.140625" collapsed="1"/>
  </cols>
  <sheetData>
    <row r="1" spans="1:44" ht="18.75">
      <c r="A1" s="112" t="s">
        <v>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</row>
    <row r="2" spans="1:44" ht="19.5" thickBot="1">
      <c r="A2" s="1"/>
      <c r="K2" s="6" t="s">
        <v>131</v>
      </c>
      <c r="L2" s="5" t="s">
        <v>17</v>
      </c>
    </row>
    <row r="3" spans="1:44">
      <c r="A3" s="113" t="s">
        <v>1</v>
      </c>
      <c r="B3" s="115" t="s">
        <v>2</v>
      </c>
      <c r="C3" s="117" t="s">
        <v>3</v>
      </c>
      <c r="D3" s="118"/>
      <c r="E3" s="118"/>
      <c r="F3" s="119"/>
      <c r="G3" s="117" t="s">
        <v>7</v>
      </c>
      <c r="H3" s="118"/>
      <c r="I3" s="118"/>
      <c r="J3" s="119"/>
      <c r="K3" s="117" t="s">
        <v>8</v>
      </c>
      <c r="L3" s="118"/>
      <c r="M3" s="118"/>
      <c r="N3" s="119"/>
      <c r="O3" s="117" t="s">
        <v>9</v>
      </c>
      <c r="P3" s="118"/>
      <c r="Q3" s="118"/>
      <c r="R3" s="119"/>
      <c r="S3" s="117" t="s">
        <v>10</v>
      </c>
      <c r="T3" s="118"/>
      <c r="U3" s="118"/>
      <c r="V3" s="119"/>
      <c r="W3" s="120" t="s">
        <v>11</v>
      </c>
      <c r="X3" s="118"/>
      <c r="Y3" s="118"/>
      <c r="Z3" s="121"/>
      <c r="AA3" s="117" t="s">
        <v>6</v>
      </c>
      <c r="AB3" s="119"/>
      <c r="AC3" s="117" t="s">
        <v>15</v>
      </c>
      <c r="AD3" s="119"/>
    </row>
    <row r="4" spans="1:44" ht="15" customHeight="1">
      <c r="A4" s="114"/>
      <c r="B4" s="116"/>
      <c r="C4" s="108" t="s">
        <v>4</v>
      </c>
      <c r="D4" s="106"/>
      <c r="E4" s="106" t="s">
        <v>69</v>
      </c>
      <c r="F4" s="107"/>
      <c r="G4" s="108" t="s">
        <v>4</v>
      </c>
      <c r="H4" s="106"/>
      <c r="I4" s="106" t="s">
        <v>69</v>
      </c>
      <c r="J4" s="107"/>
      <c r="K4" s="108" t="s">
        <v>4</v>
      </c>
      <c r="L4" s="106"/>
      <c r="M4" s="106" t="s">
        <v>69</v>
      </c>
      <c r="N4" s="107"/>
      <c r="O4" s="108" t="s">
        <v>4</v>
      </c>
      <c r="P4" s="106"/>
      <c r="Q4" s="106" t="s">
        <v>69</v>
      </c>
      <c r="R4" s="107"/>
      <c r="S4" s="108" t="s">
        <v>4</v>
      </c>
      <c r="T4" s="106"/>
      <c r="U4" s="106" t="s">
        <v>69</v>
      </c>
      <c r="V4" s="107"/>
      <c r="W4" s="110" t="s">
        <v>4</v>
      </c>
      <c r="X4" s="106"/>
      <c r="Y4" s="106" t="s">
        <v>69</v>
      </c>
      <c r="Z4" s="107"/>
      <c r="AA4" s="111" t="s">
        <v>4</v>
      </c>
      <c r="AB4" s="109" t="s">
        <v>69</v>
      </c>
      <c r="AC4" s="111" t="s">
        <v>4</v>
      </c>
      <c r="AD4" s="109" t="s">
        <v>69</v>
      </c>
    </row>
    <row r="5" spans="1:44">
      <c r="A5" s="114"/>
      <c r="B5" s="116"/>
      <c r="C5" s="11" t="s">
        <v>5</v>
      </c>
      <c r="D5" s="2" t="s">
        <v>42</v>
      </c>
      <c r="E5" s="2" t="s">
        <v>5</v>
      </c>
      <c r="F5" s="23" t="s">
        <v>42</v>
      </c>
      <c r="G5" s="11" t="s">
        <v>5</v>
      </c>
      <c r="H5" s="2" t="s">
        <v>42</v>
      </c>
      <c r="I5" s="2" t="s">
        <v>5</v>
      </c>
      <c r="J5" s="23" t="s">
        <v>42</v>
      </c>
      <c r="K5" s="11" t="s">
        <v>5</v>
      </c>
      <c r="L5" s="2" t="s">
        <v>42</v>
      </c>
      <c r="M5" s="2" t="s">
        <v>5</v>
      </c>
      <c r="N5" s="23" t="s">
        <v>42</v>
      </c>
      <c r="O5" s="11" t="s">
        <v>5</v>
      </c>
      <c r="P5" s="2" t="s">
        <v>42</v>
      </c>
      <c r="Q5" s="2" t="s">
        <v>5</v>
      </c>
      <c r="R5" s="23" t="s">
        <v>42</v>
      </c>
      <c r="S5" s="11" t="s">
        <v>5</v>
      </c>
      <c r="T5" s="2" t="s">
        <v>42</v>
      </c>
      <c r="U5" s="2" t="s">
        <v>5</v>
      </c>
      <c r="V5" s="23" t="s">
        <v>42</v>
      </c>
      <c r="W5" s="18" t="s">
        <v>5</v>
      </c>
      <c r="X5" s="2" t="s">
        <v>42</v>
      </c>
      <c r="Y5" s="2" t="s">
        <v>5</v>
      </c>
      <c r="Z5" s="2" t="s">
        <v>42</v>
      </c>
      <c r="AA5" s="111"/>
      <c r="AB5" s="109"/>
      <c r="AC5" s="111"/>
      <c r="AD5" s="109"/>
    </row>
    <row r="6" spans="1:44" ht="7.5" customHeight="1">
      <c r="A6" s="9"/>
      <c r="B6" s="13"/>
      <c r="C6" s="9"/>
      <c r="D6" s="4"/>
      <c r="E6" s="4"/>
      <c r="F6" s="10"/>
      <c r="G6" s="9"/>
      <c r="H6" s="4"/>
      <c r="I6" s="4"/>
      <c r="J6" s="10"/>
      <c r="K6" s="9"/>
      <c r="L6" s="4"/>
      <c r="M6" s="4"/>
      <c r="N6" s="10"/>
      <c r="O6" s="9"/>
      <c r="P6" s="4"/>
      <c r="Q6" s="4"/>
      <c r="R6" s="10"/>
      <c r="S6" s="9"/>
      <c r="T6" s="4"/>
      <c r="U6" s="4"/>
      <c r="V6" s="10"/>
      <c r="W6" s="19"/>
      <c r="X6" s="4"/>
      <c r="Y6" s="4"/>
      <c r="Z6" s="13"/>
      <c r="AA6" s="9"/>
      <c r="AB6" s="10"/>
      <c r="AC6" s="9"/>
      <c r="AD6" s="10"/>
    </row>
    <row r="7" spans="1:44">
      <c r="A7" s="11">
        <v>1</v>
      </c>
      <c r="B7" s="14" t="s">
        <v>132</v>
      </c>
      <c r="C7" s="97">
        <v>4</v>
      </c>
      <c r="D7" s="26">
        <v>3</v>
      </c>
      <c r="E7" s="24"/>
      <c r="F7" s="26">
        <v>0</v>
      </c>
      <c r="G7" s="35">
        <v>4.9000000000000004</v>
      </c>
      <c r="H7" s="36">
        <v>4</v>
      </c>
      <c r="I7" s="37"/>
      <c r="J7" s="27">
        <v>0</v>
      </c>
      <c r="K7" s="16">
        <v>7.9</v>
      </c>
      <c r="L7" s="26">
        <v>4</v>
      </c>
      <c r="M7" s="3"/>
      <c r="N7" s="27">
        <v>0</v>
      </c>
      <c r="O7" s="16">
        <v>203</v>
      </c>
      <c r="P7" s="26">
        <v>4</v>
      </c>
      <c r="Q7" s="3"/>
      <c r="R7" s="27">
        <v>0</v>
      </c>
      <c r="S7" s="16">
        <v>20</v>
      </c>
      <c r="T7" s="26">
        <v>5</v>
      </c>
      <c r="U7" s="3"/>
      <c r="V7" s="27">
        <v>0</v>
      </c>
      <c r="W7" s="20">
        <v>1400</v>
      </c>
      <c r="X7" s="26">
        <v>4</v>
      </c>
      <c r="Y7" s="3"/>
      <c r="Z7" s="38">
        <v>0</v>
      </c>
      <c r="AA7" s="39">
        <f>(D7+H7+L7+P7+T7+X7)/(AE7+0.0000000000000000001)</f>
        <v>4</v>
      </c>
      <c r="AB7" s="40">
        <f>(F7+J7+N7+R7+V7+Z7)/(AL7+0.000000000000001)</f>
        <v>0</v>
      </c>
      <c r="AC7" s="57" t="str">
        <f>IF(AA7&lt;2," ",IF(AA7&lt;3,"низ",IF(AA7&lt;4,"н/ср",IF(AA7&lt;4.5,"сред",IF(AA7&lt;5,"в/ср","выс")))))</f>
        <v>сред</v>
      </c>
      <c r="AD7" s="53" t="str">
        <f>IF(AB7&lt;2," ",IF(AB7&lt;3,"низ",IF(AB7&lt;4,"н/ср",IF(AB7&lt;4.5,"сред",IF(AB7&lt;5,"в/ср","выс")))))</f>
        <v xml:space="preserve"> </v>
      </c>
      <c r="AE7" s="41">
        <f>SUM(AF7:AK7)</f>
        <v>6</v>
      </c>
      <c r="AF7" s="41">
        <f>IF(D7&gt;0,1,0)</f>
        <v>1</v>
      </c>
      <c r="AG7" s="41">
        <f>IF(H7&gt;0,1,0)</f>
        <v>1</v>
      </c>
      <c r="AH7" s="41">
        <f>IF(L7&gt;0,1,0)</f>
        <v>1</v>
      </c>
      <c r="AI7" s="41">
        <f>IF(P7&gt;0,1,0)</f>
        <v>1</v>
      </c>
      <c r="AJ7" s="41">
        <f>IF(T7&gt;0,1,0)</f>
        <v>1</v>
      </c>
      <c r="AK7" s="41">
        <f>IF(X7&gt;0,1,0)</f>
        <v>1</v>
      </c>
      <c r="AL7" s="41">
        <f>SUM(AM7:AR7)</f>
        <v>0</v>
      </c>
      <c r="AM7" s="41">
        <f>IF(F7&gt;0,1,0)</f>
        <v>0</v>
      </c>
      <c r="AN7" s="41">
        <f>IF(J7&gt;0,1,0)</f>
        <v>0</v>
      </c>
      <c r="AO7" s="41">
        <f>IF(N7&gt;0,1,0)</f>
        <v>0</v>
      </c>
      <c r="AP7" s="41">
        <f>IF(R7&gt;0,1,0)</f>
        <v>0</v>
      </c>
      <c r="AQ7" s="41">
        <f>IF(V7&gt;0,1,0)</f>
        <v>0</v>
      </c>
      <c r="AR7" s="41">
        <f>IF(Z7&gt;0,1,0)</f>
        <v>0</v>
      </c>
    </row>
    <row r="8" spans="1:44">
      <c r="A8" s="11">
        <v>2</v>
      </c>
      <c r="B8" s="14" t="s">
        <v>133</v>
      </c>
      <c r="C8" s="97">
        <v>11</v>
      </c>
      <c r="D8" s="26">
        <v>5</v>
      </c>
      <c r="E8" s="97">
        <v>11</v>
      </c>
      <c r="F8" s="26">
        <v>5</v>
      </c>
      <c r="G8" s="35">
        <v>4.2699999999999996</v>
      </c>
      <c r="H8" s="36">
        <v>5</v>
      </c>
      <c r="I8" s="37">
        <v>4.41</v>
      </c>
      <c r="J8" s="27">
        <v>4</v>
      </c>
      <c r="K8" s="16">
        <v>7.1</v>
      </c>
      <c r="L8" s="26">
        <v>5</v>
      </c>
      <c r="M8" s="3">
        <v>7</v>
      </c>
      <c r="N8" s="27">
        <v>5</v>
      </c>
      <c r="O8" s="16">
        <v>206</v>
      </c>
      <c r="P8" s="26">
        <v>4</v>
      </c>
      <c r="Q8" s="3">
        <v>218</v>
      </c>
      <c r="R8" s="27">
        <v>4</v>
      </c>
      <c r="S8" s="16">
        <v>10</v>
      </c>
      <c r="T8" s="26">
        <v>4</v>
      </c>
      <c r="U8" s="3">
        <v>13</v>
      </c>
      <c r="V8" s="27">
        <v>4</v>
      </c>
      <c r="W8" s="20">
        <v>1200</v>
      </c>
      <c r="X8" s="26">
        <v>3</v>
      </c>
      <c r="Y8" s="3">
        <v>1300</v>
      </c>
      <c r="Z8" s="38">
        <v>4</v>
      </c>
      <c r="AA8" s="39">
        <f t="shared" ref="AA8:AA31" si="0">(D8+H8+L8+P8+T8+X8)/(AE8+0.0000000000000000001)</f>
        <v>4.333333333333333</v>
      </c>
      <c r="AB8" s="40">
        <f t="shared" ref="AB8:AB31" si="1">(F8+J8+N8+R8+V8+Z8)/(AL8+0.000000000000001)</f>
        <v>4.333333333333333</v>
      </c>
      <c r="AC8" s="57" t="str">
        <f t="shared" ref="AC8:AD31" si="2">IF(AA8&lt;2," ",IF(AA8&lt;3,"низ",IF(AA8&lt;4,"н/ср",IF(AA8&lt;4.5,"сред",IF(AA8&lt;5,"в/ср","выс")))))</f>
        <v>сред</v>
      </c>
      <c r="AD8" s="53" t="str">
        <f t="shared" si="2"/>
        <v>сред</v>
      </c>
      <c r="AE8" s="41">
        <f t="shared" ref="AE8:AE31" si="3">SUM(AF8:AK8)</f>
        <v>6</v>
      </c>
      <c r="AF8" s="41">
        <f t="shared" ref="AF8:AF31" si="4">IF(D8&gt;0,1,0)</f>
        <v>1</v>
      </c>
      <c r="AG8" s="41">
        <f t="shared" ref="AG8:AG31" si="5">IF(H8&gt;0,1,0)</f>
        <v>1</v>
      </c>
      <c r="AH8" s="41">
        <f t="shared" ref="AH8:AH31" si="6">IF(L8&gt;0,1,0)</f>
        <v>1</v>
      </c>
      <c r="AI8" s="41">
        <f t="shared" ref="AI8:AI31" si="7">IF(P8&gt;0,1,0)</f>
        <v>1</v>
      </c>
      <c r="AJ8" s="41">
        <f t="shared" ref="AJ8:AJ31" si="8">IF(T8&gt;0,1,0)</f>
        <v>1</v>
      </c>
      <c r="AK8" s="41">
        <f t="shared" ref="AK8:AK31" si="9">IF(X8&gt;0,1,0)</f>
        <v>1</v>
      </c>
      <c r="AL8" s="41">
        <f t="shared" ref="AL8:AL31" si="10">SUM(AM8:AR8)</f>
        <v>6</v>
      </c>
      <c r="AM8" s="41">
        <f t="shared" ref="AM8:AM31" si="11">IF(F8&gt;0,1,0)</f>
        <v>1</v>
      </c>
      <c r="AN8" s="41">
        <f t="shared" ref="AN8:AN31" si="12">IF(J8&gt;0,1,0)</f>
        <v>1</v>
      </c>
      <c r="AO8" s="41">
        <f t="shared" ref="AO8:AO31" si="13">IF(N8&gt;0,1,0)</f>
        <v>1</v>
      </c>
      <c r="AP8" s="41">
        <f t="shared" ref="AP8:AP31" si="14">IF(R8&gt;0,1,0)</f>
        <v>1</v>
      </c>
      <c r="AQ8" s="41">
        <f t="shared" ref="AQ8:AQ31" si="15">IF(V8&gt;0,1,0)</f>
        <v>1</v>
      </c>
      <c r="AR8" s="41">
        <f t="shared" ref="AR8:AR31" si="16">IF(Z8&gt;0,1,0)</f>
        <v>1</v>
      </c>
    </row>
    <row r="9" spans="1:44">
      <c r="A9" s="11">
        <v>3</v>
      </c>
      <c r="B9" s="14" t="s">
        <v>134</v>
      </c>
      <c r="C9" s="97">
        <v>11</v>
      </c>
      <c r="D9" s="26">
        <v>5</v>
      </c>
      <c r="E9" s="97">
        <v>12</v>
      </c>
      <c r="F9" s="26">
        <v>5</v>
      </c>
      <c r="G9" s="35">
        <v>4.4000000000000004</v>
      </c>
      <c r="H9" s="36">
        <v>4</v>
      </c>
      <c r="I9" s="37">
        <v>4.3099999999999996</v>
      </c>
      <c r="J9" s="27">
        <v>5</v>
      </c>
      <c r="K9" s="16">
        <v>7.4</v>
      </c>
      <c r="L9" s="26">
        <v>4</v>
      </c>
      <c r="M9" s="3">
        <v>7.2</v>
      </c>
      <c r="N9" s="27">
        <v>5</v>
      </c>
      <c r="O9" s="16">
        <v>222</v>
      </c>
      <c r="P9" s="26">
        <v>4</v>
      </c>
      <c r="Q9" s="3">
        <v>244</v>
      </c>
      <c r="R9" s="27">
        <v>5</v>
      </c>
      <c r="S9" s="16">
        <v>21</v>
      </c>
      <c r="T9" s="26">
        <v>5</v>
      </c>
      <c r="U9" s="3">
        <v>22</v>
      </c>
      <c r="V9" s="27">
        <v>5</v>
      </c>
      <c r="W9" s="20">
        <v>1100</v>
      </c>
      <c r="X9" s="26">
        <v>3</v>
      </c>
      <c r="Y9" s="3">
        <v>1300</v>
      </c>
      <c r="Z9" s="38">
        <v>4</v>
      </c>
      <c r="AA9" s="39">
        <f t="shared" si="0"/>
        <v>4.166666666666667</v>
      </c>
      <c r="AB9" s="40">
        <f t="shared" si="1"/>
        <v>4.833333333333333</v>
      </c>
      <c r="AC9" s="57" t="str">
        <f t="shared" si="2"/>
        <v>сред</v>
      </c>
      <c r="AD9" s="53" t="str">
        <f t="shared" si="2"/>
        <v>в/ср</v>
      </c>
      <c r="AE9" s="41">
        <f t="shared" si="3"/>
        <v>6</v>
      </c>
      <c r="AF9" s="41">
        <f t="shared" si="4"/>
        <v>1</v>
      </c>
      <c r="AG9" s="41">
        <f t="shared" si="5"/>
        <v>1</v>
      </c>
      <c r="AH9" s="41">
        <f t="shared" si="6"/>
        <v>1</v>
      </c>
      <c r="AI9" s="41">
        <f t="shared" si="7"/>
        <v>1</v>
      </c>
      <c r="AJ9" s="41">
        <f t="shared" si="8"/>
        <v>1</v>
      </c>
      <c r="AK9" s="41">
        <f t="shared" si="9"/>
        <v>1</v>
      </c>
      <c r="AL9" s="41">
        <f t="shared" si="10"/>
        <v>6</v>
      </c>
      <c r="AM9" s="41">
        <f t="shared" si="11"/>
        <v>1</v>
      </c>
      <c r="AN9" s="41">
        <f t="shared" si="12"/>
        <v>1</v>
      </c>
      <c r="AO9" s="41">
        <f t="shared" si="13"/>
        <v>1</v>
      </c>
      <c r="AP9" s="41">
        <f t="shared" si="14"/>
        <v>1</v>
      </c>
      <c r="AQ9" s="41">
        <f t="shared" si="15"/>
        <v>1</v>
      </c>
      <c r="AR9" s="41">
        <f t="shared" si="16"/>
        <v>1</v>
      </c>
    </row>
    <row r="10" spans="1:44">
      <c r="A10" s="11">
        <v>4</v>
      </c>
      <c r="B10" s="14" t="s">
        <v>135</v>
      </c>
      <c r="C10" s="97">
        <v>4</v>
      </c>
      <c r="D10" s="26">
        <v>3</v>
      </c>
      <c r="E10" s="97">
        <v>11</v>
      </c>
      <c r="F10" s="26">
        <v>5</v>
      </c>
      <c r="G10" s="35">
        <v>5.0999999999999996</v>
      </c>
      <c r="H10" s="36">
        <v>4</v>
      </c>
      <c r="I10" s="37">
        <v>4.5</v>
      </c>
      <c r="J10" s="27">
        <v>4</v>
      </c>
      <c r="K10" s="16">
        <v>7.5</v>
      </c>
      <c r="L10" s="26">
        <v>4</v>
      </c>
      <c r="M10" s="3">
        <v>7.3</v>
      </c>
      <c r="N10" s="27">
        <v>5</v>
      </c>
      <c r="O10" s="16">
        <v>220</v>
      </c>
      <c r="P10" s="26">
        <v>4</v>
      </c>
      <c r="Q10" s="3">
        <v>234</v>
      </c>
      <c r="R10" s="27">
        <v>5</v>
      </c>
      <c r="S10" s="16">
        <v>12</v>
      </c>
      <c r="T10" s="26">
        <v>4</v>
      </c>
      <c r="U10" s="3">
        <v>19</v>
      </c>
      <c r="V10" s="27">
        <v>5</v>
      </c>
      <c r="W10" s="20">
        <v>1000</v>
      </c>
      <c r="X10" s="26">
        <v>2</v>
      </c>
      <c r="Y10" s="3">
        <v>1350</v>
      </c>
      <c r="Z10" s="38">
        <v>4</v>
      </c>
      <c r="AA10" s="39">
        <f t="shared" si="0"/>
        <v>3.5</v>
      </c>
      <c r="AB10" s="40">
        <f t="shared" si="1"/>
        <v>4.6666666666666661</v>
      </c>
      <c r="AC10" s="57" t="str">
        <f t="shared" si="2"/>
        <v>н/ср</v>
      </c>
      <c r="AD10" s="53" t="str">
        <f t="shared" si="2"/>
        <v>в/ср</v>
      </c>
      <c r="AE10" s="41">
        <f t="shared" si="3"/>
        <v>6</v>
      </c>
      <c r="AF10" s="41">
        <f t="shared" si="4"/>
        <v>1</v>
      </c>
      <c r="AG10" s="41">
        <f t="shared" si="5"/>
        <v>1</v>
      </c>
      <c r="AH10" s="41">
        <f t="shared" si="6"/>
        <v>1</v>
      </c>
      <c r="AI10" s="41">
        <f t="shared" si="7"/>
        <v>1</v>
      </c>
      <c r="AJ10" s="41">
        <f t="shared" si="8"/>
        <v>1</v>
      </c>
      <c r="AK10" s="41">
        <f t="shared" si="9"/>
        <v>1</v>
      </c>
      <c r="AL10" s="41">
        <f t="shared" si="10"/>
        <v>6</v>
      </c>
      <c r="AM10" s="41">
        <f t="shared" si="11"/>
        <v>1</v>
      </c>
      <c r="AN10" s="41">
        <f t="shared" si="12"/>
        <v>1</v>
      </c>
      <c r="AO10" s="41">
        <f t="shared" si="13"/>
        <v>1</v>
      </c>
      <c r="AP10" s="41">
        <f t="shared" si="14"/>
        <v>1</v>
      </c>
      <c r="AQ10" s="41">
        <f t="shared" si="15"/>
        <v>1</v>
      </c>
      <c r="AR10" s="41">
        <f t="shared" si="16"/>
        <v>1</v>
      </c>
    </row>
    <row r="11" spans="1:44">
      <c r="A11" s="11">
        <v>5</v>
      </c>
      <c r="B11" s="14" t="s">
        <v>136</v>
      </c>
      <c r="C11" s="97">
        <v>8</v>
      </c>
      <c r="D11" s="26">
        <v>4</v>
      </c>
      <c r="E11" s="97">
        <v>12</v>
      </c>
      <c r="F11" s="26">
        <v>5</v>
      </c>
      <c r="G11" s="35">
        <v>5</v>
      </c>
      <c r="H11" s="36">
        <v>4</v>
      </c>
      <c r="I11" s="37">
        <v>4.5999999999999996</v>
      </c>
      <c r="J11" s="27">
        <v>4</v>
      </c>
      <c r="K11" s="16">
        <v>7.6</v>
      </c>
      <c r="L11" s="26">
        <v>4</v>
      </c>
      <c r="M11" s="3">
        <v>7.5</v>
      </c>
      <c r="N11" s="27">
        <v>4</v>
      </c>
      <c r="O11" s="16">
        <v>231</v>
      </c>
      <c r="P11" s="26">
        <v>5</v>
      </c>
      <c r="Q11" s="3">
        <v>267</v>
      </c>
      <c r="R11" s="27">
        <v>5</v>
      </c>
      <c r="S11" s="16">
        <v>7</v>
      </c>
      <c r="T11" s="26">
        <v>3</v>
      </c>
      <c r="U11" s="3">
        <v>12</v>
      </c>
      <c r="V11" s="27">
        <v>4</v>
      </c>
      <c r="W11" s="20">
        <v>1400</v>
      </c>
      <c r="X11" s="26">
        <v>4</v>
      </c>
      <c r="Y11" s="3">
        <v>1300</v>
      </c>
      <c r="Z11" s="38">
        <v>4</v>
      </c>
      <c r="AA11" s="39">
        <f t="shared" si="0"/>
        <v>4</v>
      </c>
      <c r="AB11" s="40">
        <f t="shared" si="1"/>
        <v>4.333333333333333</v>
      </c>
      <c r="AC11" s="57" t="str">
        <f t="shared" si="2"/>
        <v>сред</v>
      </c>
      <c r="AD11" s="53" t="str">
        <f t="shared" si="2"/>
        <v>сред</v>
      </c>
      <c r="AE11" s="41">
        <f t="shared" si="3"/>
        <v>6</v>
      </c>
      <c r="AF11" s="41">
        <f t="shared" si="4"/>
        <v>1</v>
      </c>
      <c r="AG11" s="41">
        <f t="shared" si="5"/>
        <v>1</v>
      </c>
      <c r="AH11" s="41">
        <f t="shared" si="6"/>
        <v>1</v>
      </c>
      <c r="AI11" s="41">
        <f t="shared" si="7"/>
        <v>1</v>
      </c>
      <c r="AJ11" s="41">
        <f t="shared" si="8"/>
        <v>1</v>
      </c>
      <c r="AK11" s="41">
        <f t="shared" si="9"/>
        <v>1</v>
      </c>
      <c r="AL11" s="41">
        <f t="shared" si="10"/>
        <v>6</v>
      </c>
      <c r="AM11" s="41">
        <f t="shared" si="11"/>
        <v>1</v>
      </c>
      <c r="AN11" s="41">
        <f t="shared" si="12"/>
        <v>1</v>
      </c>
      <c r="AO11" s="41">
        <f t="shared" si="13"/>
        <v>1</v>
      </c>
      <c r="AP11" s="41">
        <f t="shared" si="14"/>
        <v>1</v>
      </c>
      <c r="AQ11" s="41">
        <f t="shared" si="15"/>
        <v>1</v>
      </c>
      <c r="AR11" s="41">
        <f t="shared" si="16"/>
        <v>1</v>
      </c>
    </row>
    <row r="12" spans="1:44">
      <c r="A12" s="11">
        <v>6</v>
      </c>
      <c r="B12" s="14" t="s">
        <v>137</v>
      </c>
      <c r="C12" s="97">
        <v>7</v>
      </c>
      <c r="D12" s="26">
        <v>3</v>
      </c>
      <c r="E12" s="97">
        <v>9</v>
      </c>
      <c r="F12" s="26">
        <v>4</v>
      </c>
      <c r="G12" s="35">
        <v>5</v>
      </c>
      <c r="H12" s="36">
        <v>4</v>
      </c>
      <c r="I12" s="37">
        <v>4.4800000000000004</v>
      </c>
      <c r="J12" s="27">
        <v>4</v>
      </c>
      <c r="K12" s="16">
        <v>7.7</v>
      </c>
      <c r="L12" s="26">
        <v>4</v>
      </c>
      <c r="M12" s="3">
        <v>7.3</v>
      </c>
      <c r="N12" s="27">
        <v>5</v>
      </c>
      <c r="O12" s="16">
        <v>204</v>
      </c>
      <c r="P12" s="26">
        <v>4</v>
      </c>
      <c r="Q12" s="3">
        <v>225</v>
      </c>
      <c r="R12" s="27">
        <v>4</v>
      </c>
      <c r="S12" s="16">
        <v>9</v>
      </c>
      <c r="T12" s="26">
        <v>4</v>
      </c>
      <c r="U12" s="3">
        <v>10</v>
      </c>
      <c r="V12" s="27">
        <v>4</v>
      </c>
      <c r="W12" s="20">
        <v>1200</v>
      </c>
      <c r="X12" s="26">
        <v>3</v>
      </c>
      <c r="Y12" s="3">
        <v>1250</v>
      </c>
      <c r="Z12" s="38">
        <v>3</v>
      </c>
      <c r="AA12" s="39">
        <f t="shared" si="0"/>
        <v>3.6666666666666665</v>
      </c>
      <c r="AB12" s="40">
        <f t="shared" si="1"/>
        <v>3.9999999999999996</v>
      </c>
      <c r="AC12" s="57" t="str">
        <f t="shared" si="2"/>
        <v>н/ср</v>
      </c>
      <c r="AD12" s="53" t="str">
        <f t="shared" si="2"/>
        <v>сред</v>
      </c>
      <c r="AE12" s="41">
        <f t="shared" si="3"/>
        <v>6</v>
      </c>
      <c r="AF12" s="41">
        <f t="shared" si="4"/>
        <v>1</v>
      </c>
      <c r="AG12" s="41">
        <f t="shared" si="5"/>
        <v>1</v>
      </c>
      <c r="AH12" s="41">
        <f t="shared" si="6"/>
        <v>1</v>
      </c>
      <c r="AI12" s="41">
        <f t="shared" si="7"/>
        <v>1</v>
      </c>
      <c r="AJ12" s="41">
        <f t="shared" si="8"/>
        <v>1</v>
      </c>
      <c r="AK12" s="41">
        <f t="shared" si="9"/>
        <v>1</v>
      </c>
      <c r="AL12" s="41">
        <f t="shared" si="10"/>
        <v>6</v>
      </c>
      <c r="AM12" s="41">
        <f t="shared" si="11"/>
        <v>1</v>
      </c>
      <c r="AN12" s="41">
        <f t="shared" si="12"/>
        <v>1</v>
      </c>
      <c r="AO12" s="41">
        <f t="shared" si="13"/>
        <v>1</v>
      </c>
      <c r="AP12" s="41">
        <f t="shared" si="14"/>
        <v>1</v>
      </c>
      <c r="AQ12" s="41">
        <f t="shared" si="15"/>
        <v>1</v>
      </c>
      <c r="AR12" s="41">
        <f t="shared" si="16"/>
        <v>1</v>
      </c>
    </row>
    <row r="13" spans="1:44">
      <c r="A13" s="11">
        <v>7</v>
      </c>
      <c r="B13" s="14" t="s">
        <v>138</v>
      </c>
      <c r="C13" s="97"/>
      <c r="D13" s="26">
        <v>0</v>
      </c>
      <c r="E13" s="97">
        <v>7</v>
      </c>
      <c r="F13" s="26">
        <v>3</v>
      </c>
      <c r="G13" s="35"/>
      <c r="H13" s="36">
        <v>0</v>
      </c>
      <c r="I13" s="37">
        <v>4.5999999999999996</v>
      </c>
      <c r="J13" s="27">
        <v>4</v>
      </c>
      <c r="K13" s="16"/>
      <c r="L13" s="26">
        <v>0</v>
      </c>
      <c r="M13" s="3">
        <v>7.6</v>
      </c>
      <c r="N13" s="27">
        <v>4</v>
      </c>
      <c r="O13" s="16"/>
      <c r="P13" s="26">
        <v>0</v>
      </c>
      <c r="Q13" s="3">
        <v>247</v>
      </c>
      <c r="R13" s="27">
        <v>5</v>
      </c>
      <c r="S13" s="16"/>
      <c r="T13" s="26">
        <v>0</v>
      </c>
      <c r="U13" s="3">
        <v>10</v>
      </c>
      <c r="V13" s="27">
        <v>4</v>
      </c>
      <c r="W13" s="20"/>
      <c r="X13" s="26">
        <v>0</v>
      </c>
      <c r="Y13" s="3">
        <v>1300</v>
      </c>
      <c r="Z13" s="38">
        <v>4</v>
      </c>
      <c r="AA13" s="39">
        <f t="shared" si="0"/>
        <v>0</v>
      </c>
      <c r="AB13" s="40">
        <f t="shared" si="1"/>
        <v>3.9999999999999996</v>
      </c>
      <c r="AC13" s="57" t="str">
        <f t="shared" si="2"/>
        <v xml:space="preserve"> </v>
      </c>
      <c r="AD13" s="53" t="str">
        <f t="shared" si="2"/>
        <v>сред</v>
      </c>
      <c r="AE13" s="41">
        <f t="shared" si="3"/>
        <v>0</v>
      </c>
      <c r="AF13" s="41">
        <f t="shared" si="4"/>
        <v>0</v>
      </c>
      <c r="AG13" s="41">
        <f t="shared" si="5"/>
        <v>0</v>
      </c>
      <c r="AH13" s="41">
        <f t="shared" si="6"/>
        <v>0</v>
      </c>
      <c r="AI13" s="41">
        <f t="shared" si="7"/>
        <v>0</v>
      </c>
      <c r="AJ13" s="41">
        <f t="shared" si="8"/>
        <v>0</v>
      </c>
      <c r="AK13" s="41">
        <f t="shared" si="9"/>
        <v>0</v>
      </c>
      <c r="AL13" s="41">
        <f t="shared" si="10"/>
        <v>6</v>
      </c>
      <c r="AM13" s="41">
        <f t="shared" si="11"/>
        <v>1</v>
      </c>
      <c r="AN13" s="41">
        <f t="shared" si="12"/>
        <v>1</v>
      </c>
      <c r="AO13" s="41">
        <f t="shared" si="13"/>
        <v>1</v>
      </c>
      <c r="AP13" s="41">
        <f t="shared" si="14"/>
        <v>1</v>
      </c>
      <c r="AQ13" s="41">
        <f t="shared" si="15"/>
        <v>1</v>
      </c>
      <c r="AR13" s="41">
        <f t="shared" si="16"/>
        <v>1</v>
      </c>
    </row>
    <row r="14" spans="1:44">
      <c r="A14" s="11">
        <v>8</v>
      </c>
      <c r="B14" s="14" t="s">
        <v>139</v>
      </c>
      <c r="C14" s="97">
        <v>10</v>
      </c>
      <c r="D14" s="26">
        <v>4</v>
      </c>
      <c r="E14" s="97"/>
      <c r="F14" s="26">
        <v>0</v>
      </c>
      <c r="G14" s="35">
        <v>4.7</v>
      </c>
      <c r="H14" s="36">
        <v>4</v>
      </c>
      <c r="I14" s="37"/>
      <c r="J14" s="27">
        <v>0</v>
      </c>
      <c r="K14" s="16">
        <v>7.3</v>
      </c>
      <c r="L14" s="26">
        <v>5</v>
      </c>
      <c r="M14" s="3"/>
      <c r="N14" s="27">
        <v>0</v>
      </c>
      <c r="O14" s="16">
        <v>214</v>
      </c>
      <c r="P14" s="26">
        <v>4</v>
      </c>
      <c r="Q14" s="3"/>
      <c r="R14" s="27">
        <v>0</v>
      </c>
      <c r="S14" s="16">
        <v>13</v>
      </c>
      <c r="T14" s="26">
        <v>4</v>
      </c>
      <c r="U14" s="3"/>
      <c r="V14" s="27">
        <v>0</v>
      </c>
      <c r="W14" s="20">
        <v>1300</v>
      </c>
      <c r="X14" s="26">
        <v>4</v>
      </c>
      <c r="Y14" s="3"/>
      <c r="Z14" s="38">
        <v>0</v>
      </c>
      <c r="AA14" s="39">
        <f t="shared" si="0"/>
        <v>4.166666666666667</v>
      </c>
      <c r="AB14" s="40">
        <f t="shared" si="1"/>
        <v>0</v>
      </c>
      <c r="AC14" s="57" t="str">
        <f t="shared" si="2"/>
        <v>сред</v>
      </c>
      <c r="AD14" s="53" t="str">
        <f t="shared" si="2"/>
        <v xml:space="preserve"> </v>
      </c>
      <c r="AE14" s="41">
        <f t="shared" si="3"/>
        <v>6</v>
      </c>
      <c r="AF14" s="41">
        <f t="shared" si="4"/>
        <v>1</v>
      </c>
      <c r="AG14" s="41">
        <f t="shared" si="5"/>
        <v>1</v>
      </c>
      <c r="AH14" s="41">
        <f t="shared" si="6"/>
        <v>1</v>
      </c>
      <c r="AI14" s="41">
        <f t="shared" si="7"/>
        <v>1</v>
      </c>
      <c r="AJ14" s="41">
        <f t="shared" si="8"/>
        <v>1</v>
      </c>
      <c r="AK14" s="41">
        <f t="shared" si="9"/>
        <v>1</v>
      </c>
      <c r="AL14" s="41">
        <f t="shared" si="10"/>
        <v>0</v>
      </c>
      <c r="AM14" s="41">
        <f t="shared" si="11"/>
        <v>0</v>
      </c>
      <c r="AN14" s="41">
        <f t="shared" si="12"/>
        <v>0</v>
      </c>
      <c r="AO14" s="41">
        <f t="shared" si="13"/>
        <v>0</v>
      </c>
      <c r="AP14" s="41">
        <f t="shared" si="14"/>
        <v>0</v>
      </c>
      <c r="AQ14" s="41">
        <f t="shared" si="15"/>
        <v>0</v>
      </c>
      <c r="AR14" s="41">
        <f t="shared" si="16"/>
        <v>0</v>
      </c>
    </row>
    <row r="15" spans="1:44">
      <c r="A15" s="11">
        <v>9</v>
      </c>
      <c r="B15" s="14" t="s">
        <v>140</v>
      </c>
      <c r="C15" s="97">
        <v>1</v>
      </c>
      <c r="D15" s="26">
        <v>2</v>
      </c>
      <c r="E15" s="97">
        <v>2</v>
      </c>
      <c r="F15" s="26">
        <v>2</v>
      </c>
      <c r="G15" s="35">
        <v>5.0999999999999996</v>
      </c>
      <c r="H15" s="36">
        <v>4</v>
      </c>
      <c r="I15" s="37">
        <v>5</v>
      </c>
      <c r="J15" s="27">
        <v>4</v>
      </c>
      <c r="K15" s="16">
        <v>7.8</v>
      </c>
      <c r="L15" s="26">
        <v>4</v>
      </c>
      <c r="M15" s="3">
        <v>8.1999999999999993</v>
      </c>
      <c r="N15" s="27">
        <v>3</v>
      </c>
      <c r="O15" s="16">
        <v>214</v>
      </c>
      <c r="P15" s="26">
        <v>4</v>
      </c>
      <c r="Q15" s="3">
        <v>211</v>
      </c>
      <c r="R15" s="27">
        <v>4</v>
      </c>
      <c r="S15" s="16">
        <v>11</v>
      </c>
      <c r="T15" s="26">
        <v>4</v>
      </c>
      <c r="U15" s="3">
        <v>14</v>
      </c>
      <c r="V15" s="27">
        <v>4</v>
      </c>
      <c r="W15" s="20">
        <v>1300</v>
      </c>
      <c r="X15" s="26">
        <v>4</v>
      </c>
      <c r="Y15" s="3">
        <v>1300</v>
      </c>
      <c r="Z15" s="38">
        <v>4</v>
      </c>
      <c r="AA15" s="39">
        <f t="shared" si="0"/>
        <v>3.6666666666666665</v>
      </c>
      <c r="AB15" s="40">
        <f t="shared" si="1"/>
        <v>3.4999999999999996</v>
      </c>
      <c r="AC15" s="57" t="str">
        <f t="shared" si="2"/>
        <v>н/ср</v>
      </c>
      <c r="AD15" s="53" t="str">
        <f t="shared" si="2"/>
        <v>н/ср</v>
      </c>
      <c r="AE15" s="41">
        <f t="shared" si="3"/>
        <v>6</v>
      </c>
      <c r="AF15" s="41">
        <f t="shared" si="4"/>
        <v>1</v>
      </c>
      <c r="AG15" s="41">
        <f t="shared" si="5"/>
        <v>1</v>
      </c>
      <c r="AH15" s="41">
        <f t="shared" si="6"/>
        <v>1</v>
      </c>
      <c r="AI15" s="41">
        <f t="shared" si="7"/>
        <v>1</v>
      </c>
      <c r="AJ15" s="41">
        <f t="shared" si="8"/>
        <v>1</v>
      </c>
      <c r="AK15" s="41">
        <f t="shared" si="9"/>
        <v>1</v>
      </c>
      <c r="AL15" s="41">
        <f t="shared" si="10"/>
        <v>6</v>
      </c>
      <c r="AM15" s="41">
        <f t="shared" si="11"/>
        <v>1</v>
      </c>
      <c r="AN15" s="41">
        <f t="shared" si="12"/>
        <v>1</v>
      </c>
      <c r="AO15" s="41">
        <f t="shared" si="13"/>
        <v>1</v>
      </c>
      <c r="AP15" s="41">
        <f t="shared" si="14"/>
        <v>1</v>
      </c>
      <c r="AQ15" s="41">
        <f t="shared" si="15"/>
        <v>1</v>
      </c>
      <c r="AR15" s="41">
        <f t="shared" si="16"/>
        <v>1</v>
      </c>
    </row>
    <row r="16" spans="1:44">
      <c r="A16" s="11">
        <v>10</v>
      </c>
      <c r="B16" s="14" t="s">
        <v>141</v>
      </c>
      <c r="C16" s="97">
        <v>0</v>
      </c>
      <c r="D16" s="26">
        <v>2</v>
      </c>
      <c r="E16" s="97">
        <v>0</v>
      </c>
      <c r="F16" s="26">
        <v>2</v>
      </c>
      <c r="G16" s="35">
        <v>5.6</v>
      </c>
      <c r="H16" s="36">
        <v>3</v>
      </c>
      <c r="I16" s="37">
        <v>5</v>
      </c>
      <c r="J16" s="27">
        <v>4</v>
      </c>
      <c r="K16" s="16">
        <v>8.1999999999999993</v>
      </c>
      <c r="L16" s="26">
        <v>3</v>
      </c>
      <c r="M16" s="3">
        <v>8.1</v>
      </c>
      <c r="N16" s="27">
        <v>3</v>
      </c>
      <c r="O16" s="16">
        <v>186</v>
      </c>
      <c r="P16" s="26">
        <v>3</v>
      </c>
      <c r="Q16" s="3">
        <v>216</v>
      </c>
      <c r="R16" s="27">
        <v>4</v>
      </c>
      <c r="S16" s="16">
        <v>1</v>
      </c>
      <c r="T16" s="26">
        <v>2</v>
      </c>
      <c r="U16" s="3">
        <v>5</v>
      </c>
      <c r="V16" s="27">
        <v>3</v>
      </c>
      <c r="W16" s="20">
        <v>750</v>
      </c>
      <c r="X16" s="26">
        <v>2</v>
      </c>
      <c r="Y16" s="3">
        <v>1100</v>
      </c>
      <c r="Z16" s="38">
        <v>3</v>
      </c>
      <c r="AA16" s="39">
        <f t="shared" si="0"/>
        <v>2.5</v>
      </c>
      <c r="AB16" s="40">
        <f t="shared" si="1"/>
        <v>3.1666666666666661</v>
      </c>
      <c r="AC16" s="57" t="str">
        <f t="shared" si="2"/>
        <v>низ</v>
      </c>
      <c r="AD16" s="53" t="str">
        <f t="shared" si="2"/>
        <v>н/ср</v>
      </c>
      <c r="AE16" s="41">
        <f t="shared" si="3"/>
        <v>6</v>
      </c>
      <c r="AF16" s="41">
        <f t="shared" si="4"/>
        <v>1</v>
      </c>
      <c r="AG16" s="41">
        <f t="shared" si="5"/>
        <v>1</v>
      </c>
      <c r="AH16" s="41">
        <f t="shared" si="6"/>
        <v>1</v>
      </c>
      <c r="AI16" s="41">
        <f t="shared" si="7"/>
        <v>1</v>
      </c>
      <c r="AJ16" s="41">
        <f t="shared" si="8"/>
        <v>1</v>
      </c>
      <c r="AK16" s="41">
        <f t="shared" si="9"/>
        <v>1</v>
      </c>
      <c r="AL16" s="41">
        <f t="shared" si="10"/>
        <v>6</v>
      </c>
      <c r="AM16" s="41">
        <f t="shared" si="11"/>
        <v>1</v>
      </c>
      <c r="AN16" s="41">
        <f t="shared" si="12"/>
        <v>1</v>
      </c>
      <c r="AO16" s="41">
        <f t="shared" si="13"/>
        <v>1</v>
      </c>
      <c r="AP16" s="41">
        <f t="shared" si="14"/>
        <v>1</v>
      </c>
      <c r="AQ16" s="41">
        <f t="shared" si="15"/>
        <v>1</v>
      </c>
      <c r="AR16" s="41">
        <f t="shared" si="16"/>
        <v>1</v>
      </c>
    </row>
    <row r="17" spans="1:44">
      <c r="A17" s="11">
        <v>11</v>
      </c>
      <c r="B17" s="14" t="s">
        <v>142</v>
      </c>
      <c r="C17" s="97">
        <v>11</v>
      </c>
      <c r="D17" s="26">
        <v>5</v>
      </c>
      <c r="E17" s="97">
        <v>17</v>
      </c>
      <c r="F17" s="26">
        <v>5</v>
      </c>
      <c r="G17" s="35">
        <v>4.7</v>
      </c>
      <c r="H17" s="36">
        <v>4</v>
      </c>
      <c r="I17" s="37">
        <v>4.7</v>
      </c>
      <c r="J17" s="27">
        <v>4</v>
      </c>
      <c r="K17" s="16">
        <v>7.2</v>
      </c>
      <c r="L17" s="26">
        <v>5</v>
      </c>
      <c r="M17" s="3">
        <v>7</v>
      </c>
      <c r="N17" s="27">
        <v>5</v>
      </c>
      <c r="O17" s="16">
        <v>232</v>
      </c>
      <c r="P17" s="26">
        <v>5</v>
      </c>
      <c r="Q17" s="3">
        <v>238</v>
      </c>
      <c r="R17" s="27">
        <v>5</v>
      </c>
      <c r="S17" s="16">
        <v>12</v>
      </c>
      <c r="T17" s="26">
        <v>4</v>
      </c>
      <c r="U17" s="3">
        <v>12</v>
      </c>
      <c r="V17" s="27">
        <v>4</v>
      </c>
      <c r="W17" s="20">
        <v>1300</v>
      </c>
      <c r="X17" s="26">
        <v>4</v>
      </c>
      <c r="Y17" s="3">
        <v>1500</v>
      </c>
      <c r="Z17" s="38">
        <v>5</v>
      </c>
      <c r="AA17" s="39">
        <f t="shared" si="0"/>
        <v>4.5</v>
      </c>
      <c r="AB17" s="40">
        <f t="shared" si="1"/>
        <v>4.6666666666666661</v>
      </c>
      <c r="AC17" s="57" t="str">
        <f t="shared" si="2"/>
        <v>в/ср</v>
      </c>
      <c r="AD17" s="53" t="str">
        <f t="shared" si="2"/>
        <v>в/ср</v>
      </c>
      <c r="AE17" s="41">
        <f t="shared" si="3"/>
        <v>6</v>
      </c>
      <c r="AF17" s="41">
        <f t="shared" si="4"/>
        <v>1</v>
      </c>
      <c r="AG17" s="41">
        <f t="shared" si="5"/>
        <v>1</v>
      </c>
      <c r="AH17" s="41">
        <f t="shared" si="6"/>
        <v>1</v>
      </c>
      <c r="AI17" s="41">
        <f t="shared" si="7"/>
        <v>1</v>
      </c>
      <c r="AJ17" s="41">
        <f t="shared" si="8"/>
        <v>1</v>
      </c>
      <c r="AK17" s="41">
        <f t="shared" si="9"/>
        <v>1</v>
      </c>
      <c r="AL17" s="41">
        <f t="shared" si="10"/>
        <v>6</v>
      </c>
      <c r="AM17" s="41">
        <f t="shared" si="11"/>
        <v>1</v>
      </c>
      <c r="AN17" s="41">
        <f t="shared" si="12"/>
        <v>1</v>
      </c>
      <c r="AO17" s="41">
        <f t="shared" si="13"/>
        <v>1</v>
      </c>
      <c r="AP17" s="41">
        <f t="shared" si="14"/>
        <v>1</v>
      </c>
      <c r="AQ17" s="41">
        <f t="shared" si="15"/>
        <v>1</v>
      </c>
      <c r="AR17" s="41">
        <f t="shared" si="16"/>
        <v>1</v>
      </c>
    </row>
    <row r="18" spans="1:44">
      <c r="A18" s="11">
        <v>12</v>
      </c>
      <c r="B18" s="14"/>
      <c r="C18" s="24"/>
      <c r="D18" s="26"/>
      <c r="E18" s="44"/>
      <c r="F18" s="27"/>
      <c r="G18" s="35"/>
      <c r="H18" s="36"/>
      <c r="I18" s="37"/>
      <c r="J18" s="27"/>
      <c r="K18" s="16"/>
      <c r="L18" s="26"/>
      <c r="M18" s="3"/>
      <c r="N18" s="27"/>
      <c r="O18" s="16"/>
      <c r="P18" s="26"/>
      <c r="Q18" s="3"/>
      <c r="R18" s="27"/>
      <c r="S18" s="16"/>
      <c r="T18" s="26"/>
      <c r="U18" s="3"/>
      <c r="V18" s="27"/>
      <c r="W18" s="20"/>
      <c r="X18" s="26"/>
      <c r="Y18" s="3"/>
      <c r="Z18" s="38"/>
      <c r="AA18" s="39">
        <f t="shared" si="0"/>
        <v>0</v>
      </c>
      <c r="AB18" s="40">
        <f t="shared" si="1"/>
        <v>0</v>
      </c>
      <c r="AC18" s="57" t="str">
        <f t="shared" si="2"/>
        <v xml:space="preserve"> </v>
      </c>
      <c r="AD18" s="53" t="str">
        <f t="shared" si="2"/>
        <v xml:space="preserve"> </v>
      </c>
      <c r="AE18" s="41">
        <f t="shared" si="3"/>
        <v>0</v>
      </c>
      <c r="AF18" s="41">
        <f t="shared" si="4"/>
        <v>0</v>
      </c>
      <c r="AG18" s="41">
        <f t="shared" si="5"/>
        <v>0</v>
      </c>
      <c r="AH18" s="41">
        <f t="shared" si="6"/>
        <v>0</v>
      </c>
      <c r="AI18" s="41">
        <f t="shared" si="7"/>
        <v>0</v>
      </c>
      <c r="AJ18" s="41">
        <f t="shared" si="8"/>
        <v>0</v>
      </c>
      <c r="AK18" s="41">
        <f t="shared" si="9"/>
        <v>0</v>
      </c>
      <c r="AL18" s="41">
        <f t="shared" si="10"/>
        <v>0</v>
      </c>
      <c r="AM18" s="41">
        <f t="shared" si="11"/>
        <v>0</v>
      </c>
      <c r="AN18" s="41">
        <f t="shared" si="12"/>
        <v>0</v>
      </c>
      <c r="AO18" s="41">
        <f t="shared" si="13"/>
        <v>0</v>
      </c>
      <c r="AP18" s="41">
        <f t="shared" si="14"/>
        <v>0</v>
      </c>
      <c r="AQ18" s="41">
        <f t="shared" si="15"/>
        <v>0</v>
      </c>
      <c r="AR18" s="41">
        <f t="shared" si="16"/>
        <v>0</v>
      </c>
    </row>
    <row r="19" spans="1:44">
      <c r="A19" s="11">
        <v>13</v>
      </c>
      <c r="B19" s="14"/>
      <c r="C19" s="24"/>
      <c r="D19" s="26"/>
      <c r="E19" s="26"/>
      <c r="F19" s="27"/>
      <c r="G19" s="35"/>
      <c r="H19" s="36"/>
      <c r="I19" s="37"/>
      <c r="J19" s="27"/>
      <c r="K19" s="16"/>
      <c r="L19" s="26"/>
      <c r="M19" s="3"/>
      <c r="N19" s="27"/>
      <c r="O19" s="16"/>
      <c r="P19" s="26"/>
      <c r="Q19" s="3"/>
      <c r="R19" s="27"/>
      <c r="S19" s="16"/>
      <c r="T19" s="26"/>
      <c r="U19" s="3"/>
      <c r="V19" s="27"/>
      <c r="W19" s="20"/>
      <c r="X19" s="26"/>
      <c r="Y19" s="3"/>
      <c r="Z19" s="38"/>
      <c r="AA19" s="39">
        <f t="shared" si="0"/>
        <v>0</v>
      </c>
      <c r="AB19" s="40">
        <f t="shared" si="1"/>
        <v>0</v>
      </c>
      <c r="AC19" s="57" t="str">
        <f t="shared" si="2"/>
        <v xml:space="preserve"> </v>
      </c>
      <c r="AD19" s="53" t="str">
        <f t="shared" si="2"/>
        <v xml:space="preserve"> </v>
      </c>
      <c r="AE19" s="41">
        <f t="shared" si="3"/>
        <v>0</v>
      </c>
      <c r="AF19" s="41">
        <f t="shared" si="4"/>
        <v>0</v>
      </c>
      <c r="AG19" s="41">
        <f t="shared" si="5"/>
        <v>0</v>
      </c>
      <c r="AH19" s="41">
        <f t="shared" si="6"/>
        <v>0</v>
      </c>
      <c r="AI19" s="41">
        <f t="shared" si="7"/>
        <v>0</v>
      </c>
      <c r="AJ19" s="41">
        <f t="shared" si="8"/>
        <v>0</v>
      </c>
      <c r="AK19" s="41">
        <f t="shared" si="9"/>
        <v>0</v>
      </c>
      <c r="AL19" s="41">
        <f t="shared" si="10"/>
        <v>0</v>
      </c>
      <c r="AM19" s="41">
        <f t="shared" si="11"/>
        <v>0</v>
      </c>
      <c r="AN19" s="41">
        <f t="shared" si="12"/>
        <v>0</v>
      </c>
      <c r="AO19" s="41">
        <f t="shared" si="13"/>
        <v>0</v>
      </c>
      <c r="AP19" s="41">
        <f t="shared" si="14"/>
        <v>0</v>
      </c>
      <c r="AQ19" s="41">
        <f t="shared" si="15"/>
        <v>0</v>
      </c>
      <c r="AR19" s="41">
        <f t="shared" si="16"/>
        <v>0</v>
      </c>
    </row>
    <row r="20" spans="1:44">
      <c r="A20" s="11">
        <v>14</v>
      </c>
      <c r="B20" s="14"/>
      <c r="C20" s="24"/>
      <c r="D20" s="26"/>
      <c r="E20" s="26"/>
      <c r="F20" s="27"/>
      <c r="G20" s="35"/>
      <c r="H20" s="36"/>
      <c r="I20" s="37"/>
      <c r="J20" s="27"/>
      <c r="K20" s="16"/>
      <c r="L20" s="26"/>
      <c r="M20" s="3"/>
      <c r="N20" s="27"/>
      <c r="O20" s="16"/>
      <c r="P20" s="26"/>
      <c r="Q20" s="3"/>
      <c r="R20" s="27"/>
      <c r="S20" s="16"/>
      <c r="T20" s="26"/>
      <c r="U20" s="3"/>
      <c r="V20" s="27"/>
      <c r="W20" s="20"/>
      <c r="X20" s="26"/>
      <c r="Y20" s="3"/>
      <c r="Z20" s="38"/>
      <c r="AA20" s="39">
        <f t="shared" si="0"/>
        <v>0</v>
      </c>
      <c r="AB20" s="40">
        <f t="shared" si="1"/>
        <v>0</v>
      </c>
      <c r="AC20" s="57" t="str">
        <f t="shared" si="2"/>
        <v xml:space="preserve"> </v>
      </c>
      <c r="AD20" s="53" t="str">
        <f t="shared" si="2"/>
        <v xml:space="preserve"> </v>
      </c>
      <c r="AE20" s="41">
        <f t="shared" si="3"/>
        <v>0</v>
      </c>
      <c r="AF20" s="41">
        <f t="shared" si="4"/>
        <v>0</v>
      </c>
      <c r="AG20" s="41">
        <f t="shared" si="5"/>
        <v>0</v>
      </c>
      <c r="AH20" s="41">
        <f t="shared" si="6"/>
        <v>0</v>
      </c>
      <c r="AI20" s="41">
        <f t="shared" si="7"/>
        <v>0</v>
      </c>
      <c r="AJ20" s="41">
        <f t="shared" si="8"/>
        <v>0</v>
      </c>
      <c r="AK20" s="41">
        <f t="shared" si="9"/>
        <v>0</v>
      </c>
      <c r="AL20" s="41">
        <f t="shared" si="10"/>
        <v>0</v>
      </c>
      <c r="AM20" s="41">
        <f t="shared" si="11"/>
        <v>0</v>
      </c>
      <c r="AN20" s="41">
        <f t="shared" si="12"/>
        <v>0</v>
      </c>
      <c r="AO20" s="41">
        <f t="shared" si="13"/>
        <v>0</v>
      </c>
      <c r="AP20" s="41">
        <f t="shared" si="14"/>
        <v>0</v>
      </c>
      <c r="AQ20" s="41">
        <f t="shared" si="15"/>
        <v>0</v>
      </c>
      <c r="AR20" s="41">
        <f t="shared" si="16"/>
        <v>0</v>
      </c>
    </row>
    <row r="21" spans="1:44">
      <c r="A21" s="11">
        <v>15</v>
      </c>
      <c r="B21" s="14"/>
      <c r="C21" s="24"/>
      <c r="D21" s="26"/>
      <c r="E21" s="26"/>
      <c r="F21" s="27"/>
      <c r="G21" s="35"/>
      <c r="H21" s="36"/>
      <c r="I21" s="37"/>
      <c r="J21" s="27"/>
      <c r="K21" s="16"/>
      <c r="L21" s="26"/>
      <c r="M21" s="3"/>
      <c r="N21" s="27"/>
      <c r="O21" s="16"/>
      <c r="P21" s="26"/>
      <c r="Q21" s="3"/>
      <c r="R21" s="27"/>
      <c r="S21" s="16"/>
      <c r="T21" s="26"/>
      <c r="U21" s="3"/>
      <c r="V21" s="27"/>
      <c r="W21" s="20"/>
      <c r="X21" s="26"/>
      <c r="Y21" s="3"/>
      <c r="Z21" s="38"/>
      <c r="AA21" s="39">
        <f t="shared" si="0"/>
        <v>0</v>
      </c>
      <c r="AB21" s="40">
        <f t="shared" si="1"/>
        <v>0</v>
      </c>
      <c r="AC21" s="57" t="str">
        <f t="shared" si="2"/>
        <v xml:space="preserve"> </v>
      </c>
      <c r="AD21" s="53" t="str">
        <f t="shared" si="2"/>
        <v xml:space="preserve"> </v>
      </c>
      <c r="AE21" s="41">
        <f t="shared" si="3"/>
        <v>0</v>
      </c>
      <c r="AF21" s="41">
        <f t="shared" si="4"/>
        <v>0</v>
      </c>
      <c r="AG21" s="41">
        <f t="shared" si="5"/>
        <v>0</v>
      </c>
      <c r="AH21" s="41">
        <f t="shared" si="6"/>
        <v>0</v>
      </c>
      <c r="AI21" s="41">
        <f t="shared" si="7"/>
        <v>0</v>
      </c>
      <c r="AJ21" s="41">
        <f t="shared" si="8"/>
        <v>0</v>
      </c>
      <c r="AK21" s="41">
        <f t="shared" si="9"/>
        <v>0</v>
      </c>
      <c r="AL21" s="41">
        <f t="shared" si="10"/>
        <v>0</v>
      </c>
      <c r="AM21" s="41">
        <f t="shared" si="11"/>
        <v>0</v>
      </c>
      <c r="AN21" s="41">
        <f t="shared" si="12"/>
        <v>0</v>
      </c>
      <c r="AO21" s="41">
        <f t="shared" si="13"/>
        <v>0</v>
      </c>
      <c r="AP21" s="41">
        <f t="shared" si="14"/>
        <v>0</v>
      </c>
      <c r="AQ21" s="41">
        <f t="shared" si="15"/>
        <v>0</v>
      </c>
      <c r="AR21" s="41">
        <f t="shared" si="16"/>
        <v>0</v>
      </c>
    </row>
    <row r="22" spans="1:44">
      <c r="A22" s="11">
        <v>16</v>
      </c>
      <c r="B22" s="14"/>
      <c r="C22" s="24"/>
      <c r="D22" s="26"/>
      <c r="E22" s="26"/>
      <c r="F22" s="27"/>
      <c r="G22" s="35"/>
      <c r="H22" s="36"/>
      <c r="I22" s="37"/>
      <c r="J22" s="27"/>
      <c r="K22" s="16"/>
      <c r="L22" s="26"/>
      <c r="M22" s="3"/>
      <c r="N22" s="27"/>
      <c r="O22" s="16"/>
      <c r="P22" s="26"/>
      <c r="Q22" s="3"/>
      <c r="R22" s="27"/>
      <c r="S22" s="16"/>
      <c r="T22" s="26"/>
      <c r="U22" s="3"/>
      <c r="V22" s="27"/>
      <c r="W22" s="20"/>
      <c r="X22" s="26"/>
      <c r="Y22" s="3"/>
      <c r="Z22" s="38"/>
      <c r="AA22" s="39">
        <f t="shared" si="0"/>
        <v>0</v>
      </c>
      <c r="AB22" s="40">
        <f t="shared" si="1"/>
        <v>0</v>
      </c>
      <c r="AC22" s="57" t="str">
        <f t="shared" si="2"/>
        <v xml:space="preserve"> </v>
      </c>
      <c r="AD22" s="53" t="str">
        <f t="shared" si="2"/>
        <v xml:space="preserve"> </v>
      </c>
      <c r="AE22" s="41">
        <f t="shared" si="3"/>
        <v>0</v>
      </c>
      <c r="AF22" s="41">
        <f t="shared" si="4"/>
        <v>0</v>
      </c>
      <c r="AG22" s="41">
        <f t="shared" si="5"/>
        <v>0</v>
      </c>
      <c r="AH22" s="41">
        <f t="shared" si="6"/>
        <v>0</v>
      </c>
      <c r="AI22" s="41">
        <f t="shared" si="7"/>
        <v>0</v>
      </c>
      <c r="AJ22" s="41">
        <f t="shared" si="8"/>
        <v>0</v>
      </c>
      <c r="AK22" s="41">
        <f t="shared" si="9"/>
        <v>0</v>
      </c>
      <c r="AL22" s="41">
        <f t="shared" si="10"/>
        <v>0</v>
      </c>
      <c r="AM22" s="41">
        <f t="shared" si="11"/>
        <v>0</v>
      </c>
      <c r="AN22" s="41">
        <f t="shared" si="12"/>
        <v>0</v>
      </c>
      <c r="AO22" s="41">
        <f t="shared" si="13"/>
        <v>0</v>
      </c>
      <c r="AP22" s="41">
        <f t="shared" si="14"/>
        <v>0</v>
      </c>
      <c r="AQ22" s="41">
        <f t="shared" si="15"/>
        <v>0</v>
      </c>
      <c r="AR22" s="41">
        <f t="shared" si="16"/>
        <v>0</v>
      </c>
    </row>
    <row r="23" spans="1:44">
      <c r="A23" s="11">
        <v>17</v>
      </c>
      <c r="B23" s="14"/>
      <c r="C23" s="24"/>
      <c r="D23" s="26"/>
      <c r="E23" s="26"/>
      <c r="F23" s="27"/>
      <c r="G23" s="35"/>
      <c r="H23" s="36"/>
      <c r="I23" s="37"/>
      <c r="J23" s="27"/>
      <c r="K23" s="16"/>
      <c r="L23" s="26"/>
      <c r="M23" s="3"/>
      <c r="N23" s="27"/>
      <c r="O23" s="16"/>
      <c r="P23" s="26"/>
      <c r="Q23" s="3"/>
      <c r="R23" s="27"/>
      <c r="S23" s="16"/>
      <c r="T23" s="26"/>
      <c r="U23" s="3"/>
      <c r="V23" s="27"/>
      <c r="W23" s="20"/>
      <c r="X23" s="26"/>
      <c r="Y23" s="3"/>
      <c r="Z23" s="38"/>
      <c r="AA23" s="39">
        <f t="shared" si="0"/>
        <v>0</v>
      </c>
      <c r="AB23" s="40">
        <f t="shared" si="1"/>
        <v>0</v>
      </c>
      <c r="AC23" s="57" t="str">
        <f t="shared" si="2"/>
        <v xml:space="preserve"> </v>
      </c>
      <c r="AD23" s="53" t="str">
        <f t="shared" si="2"/>
        <v xml:space="preserve"> </v>
      </c>
      <c r="AE23" s="41">
        <f t="shared" si="3"/>
        <v>0</v>
      </c>
      <c r="AF23" s="41">
        <f t="shared" si="4"/>
        <v>0</v>
      </c>
      <c r="AG23" s="41">
        <f t="shared" si="5"/>
        <v>0</v>
      </c>
      <c r="AH23" s="41">
        <f t="shared" si="6"/>
        <v>0</v>
      </c>
      <c r="AI23" s="41">
        <f t="shared" si="7"/>
        <v>0</v>
      </c>
      <c r="AJ23" s="41">
        <f t="shared" si="8"/>
        <v>0</v>
      </c>
      <c r="AK23" s="41">
        <f t="shared" si="9"/>
        <v>0</v>
      </c>
      <c r="AL23" s="41">
        <f t="shared" si="10"/>
        <v>0</v>
      </c>
      <c r="AM23" s="41">
        <f t="shared" si="11"/>
        <v>0</v>
      </c>
      <c r="AN23" s="41">
        <f t="shared" si="12"/>
        <v>0</v>
      </c>
      <c r="AO23" s="41">
        <f t="shared" si="13"/>
        <v>0</v>
      </c>
      <c r="AP23" s="41">
        <f t="shared" si="14"/>
        <v>0</v>
      </c>
      <c r="AQ23" s="41">
        <f t="shared" si="15"/>
        <v>0</v>
      </c>
      <c r="AR23" s="41">
        <f t="shared" si="16"/>
        <v>0</v>
      </c>
    </row>
    <row r="24" spans="1:44">
      <c r="A24" s="11">
        <v>18</v>
      </c>
      <c r="B24" s="14"/>
      <c r="C24" s="24"/>
      <c r="D24" s="26"/>
      <c r="E24" s="26"/>
      <c r="F24" s="27"/>
      <c r="G24" s="35"/>
      <c r="H24" s="36"/>
      <c r="I24" s="37"/>
      <c r="J24" s="27"/>
      <c r="K24" s="16"/>
      <c r="L24" s="26"/>
      <c r="M24" s="3"/>
      <c r="N24" s="27"/>
      <c r="O24" s="16"/>
      <c r="P24" s="26"/>
      <c r="Q24" s="3"/>
      <c r="R24" s="27"/>
      <c r="S24" s="16"/>
      <c r="T24" s="26"/>
      <c r="U24" s="3"/>
      <c r="V24" s="27"/>
      <c r="W24" s="20"/>
      <c r="X24" s="26"/>
      <c r="Y24" s="3"/>
      <c r="Z24" s="38"/>
      <c r="AA24" s="39">
        <f t="shared" si="0"/>
        <v>0</v>
      </c>
      <c r="AB24" s="40">
        <f t="shared" si="1"/>
        <v>0</v>
      </c>
      <c r="AC24" s="57" t="str">
        <f t="shared" si="2"/>
        <v xml:space="preserve"> </v>
      </c>
      <c r="AD24" s="53" t="str">
        <f t="shared" si="2"/>
        <v xml:space="preserve"> </v>
      </c>
      <c r="AE24" s="41">
        <f t="shared" si="3"/>
        <v>0</v>
      </c>
      <c r="AF24" s="41">
        <f t="shared" si="4"/>
        <v>0</v>
      </c>
      <c r="AG24" s="41">
        <f t="shared" si="5"/>
        <v>0</v>
      </c>
      <c r="AH24" s="41">
        <f t="shared" si="6"/>
        <v>0</v>
      </c>
      <c r="AI24" s="41">
        <f t="shared" si="7"/>
        <v>0</v>
      </c>
      <c r="AJ24" s="41">
        <f t="shared" si="8"/>
        <v>0</v>
      </c>
      <c r="AK24" s="41">
        <f t="shared" si="9"/>
        <v>0</v>
      </c>
      <c r="AL24" s="41">
        <f t="shared" si="10"/>
        <v>0</v>
      </c>
      <c r="AM24" s="41">
        <f t="shared" si="11"/>
        <v>0</v>
      </c>
      <c r="AN24" s="41">
        <f t="shared" si="12"/>
        <v>0</v>
      </c>
      <c r="AO24" s="41">
        <f t="shared" si="13"/>
        <v>0</v>
      </c>
      <c r="AP24" s="41">
        <f t="shared" si="14"/>
        <v>0</v>
      </c>
      <c r="AQ24" s="41">
        <f t="shared" si="15"/>
        <v>0</v>
      </c>
      <c r="AR24" s="41">
        <f t="shared" si="16"/>
        <v>0</v>
      </c>
    </row>
    <row r="25" spans="1:44">
      <c r="A25" s="11">
        <v>19</v>
      </c>
      <c r="B25" s="14"/>
      <c r="C25" s="24"/>
      <c r="D25" s="26"/>
      <c r="E25" s="26"/>
      <c r="F25" s="27"/>
      <c r="G25" s="35"/>
      <c r="H25" s="36"/>
      <c r="I25" s="37"/>
      <c r="J25" s="27"/>
      <c r="K25" s="16"/>
      <c r="L25" s="26"/>
      <c r="M25" s="3"/>
      <c r="N25" s="27"/>
      <c r="O25" s="16"/>
      <c r="P25" s="26"/>
      <c r="Q25" s="3"/>
      <c r="R25" s="27"/>
      <c r="S25" s="16"/>
      <c r="T25" s="26"/>
      <c r="U25" s="3"/>
      <c r="V25" s="27"/>
      <c r="W25" s="20"/>
      <c r="X25" s="26"/>
      <c r="Y25" s="3"/>
      <c r="Z25" s="38"/>
      <c r="AA25" s="39">
        <f t="shared" si="0"/>
        <v>0</v>
      </c>
      <c r="AB25" s="40">
        <f t="shared" si="1"/>
        <v>0</v>
      </c>
      <c r="AC25" s="57" t="str">
        <f t="shared" si="2"/>
        <v xml:space="preserve"> </v>
      </c>
      <c r="AD25" s="53" t="str">
        <f t="shared" si="2"/>
        <v xml:space="preserve"> </v>
      </c>
      <c r="AE25" s="41">
        <f t="shared" si="3"/>
        <v>0</v>
      </c>
      <c r="AF25" s="41">
        <f t="shared" si="4"/>
        <v>0</v>
      </c>
      <c r="AG25" s="41">
        <f t="shared" si="5"/>
        <v>0</v>
      </c>
      <c r="AH25" s="41">
        <f t="shared" si="6"/>
        <v>0</v>
      </c>
      <c r="AI25" s="41">
        <f t="shared" si="7"/>
        <v>0</v>
      </c>
      <c r="AJ25" s="41">
        <f t="shared" si="8"/>
        <v>0</v>
      </c>
      <c r="AK25" s="41">
        <f t="shared" si="9"/>
        <v>0</v>
      </c>
      <c r="AL25" s="41">
        <f t="shared" si="10"/>
        <v>0</v>
      </c>
      <c r="AM25" s="41">
        <f t="shared" si="11"/>
        <v>0</v>
      </c>
      <c r="AN25" s="41">
        <f t="shared" si="12"/>
        <v>0</v>
      </c>
      <c r="AO25" s="41">
        <f t="shared" si="13"/>
        <v>0</v>
      </c>
      <c r="AP25" s="41">
        <f t="shared" si="14"/>
        <v>0</v>
      </c>
      <c r="AQ25" s="41">
        <f t="shared" si="15"/>
        <v>0</v>
      </c>
      <c r="AR25" s="41">
        <f t="shared" si="16"/>
        <v>0</v>
      </c>
    </row>
    <row r="26" spans="1:44">
      <c r="A26" s="11">
        <v>20</v>
      </c>
      <c r="B26" s="14"/>
      <c r="C26" s="24"/>
      <c r="D26" s="26"/>
      <c r="E26" s="26"/>
      <c r="F26" s="27"/>
      <c r="G26" s="35"/>
      <c r="H26" s="36"/>
      <c r="I26" s="37"/>
      <c r="J26" s="27"/>
      <c r="K26" s="16"/>
      <c r="L26" s="26"/>
      <c r="M26" s="3"/>
      <c r="N26" s="27"/>
      <c r="O26" s="16"/>
      <c r="P26" s="26"/>
      <c r="Q26" s="3"/>
      <c r="R26" s="27"/>
      <c r="S26" s="16"/>
      <c r="T26" s="26"/>
      <c r="U26" s="3"/>
      <c r="V26" s="27"/>
      <c r="W26" s="20"/>
      <c r="X26" s="26"/>
      <c r="Y26" s="3"/>
      <c r="Z26" s="38"/>
      <c r="AA26" s="39">
        <f t="shared" si="0"/>
        <v>0</v>
      </c>
      <c r="AB26" s="40">
        <f t="shared" si="1"/>
        <v>0</v>
      </c>
      <c r="AC26" s="57" t="str">
        <f t="shared" si="2"/>
        <v xml:space="preserve"> </v>
      </c>
      <c r="AD26" s="53" t="str">
        <f t="shared" si="2"/>
        <v xml:space="preserve"> </v>
      </c>
      <c r="AE26" s="41">
        <f t="shared" si="3"/>
        <v>0</v>
      </c>
      <c r="AF26" s="41">
        <f t="shared" si="4"/>
        <v>0</v>
      </c>
      <c r="AG26" s="41">
        <f t="shared" si="5"/>
        <v>0</v>
      </c>
      <c r="AH26" s="41">
        <f t="shared" si="6"/>
        <v>0</v>
      </c>
      <c r="AI26" s="41">
        <f t="shared" si="7"/>
        <v>0</v>
      </c>
      <c r="AJ26" s="41">
        <f t="shared" si="8"/>
        <v>0</v>
      </c>
      <c r="AK26" s="41">
        <f t="shared" si="9"/>
        <v>0</v>
      </c>
      <c r="AL26" s="41">
        <f t="shared" si="10"/>
        <v>0</v>
      </c>
      <c r="AM26" s="41">
        <f t="shared" si="11"/>
        <v>0</v>
      </c>
      <c r="AN26" s="41">
        <f t="shared" si="12"/>
        <v>0</v>
      </c>
      <c r="AO26" s="41">
        <f t="shared" si="13"/>
        <v>0</v>
      </c>
      <c r="AP26" s="41">
        <f t="shared" si="14"/>
        <v>0</v>
      </c>
      <c r="AQ26" s="41">
        <f t="shared" si="15"/>
        <v>0</v>
      </c>
      <c r="AR26" s="41">
        <f t="shared" si="16"/>
        <v>0</v>
      </c>
    </row>
    <row r="27" spans="1:44">
      <c r="A27" s="11">
        <v>21</v>
      </c>
      <c r="B27" s="14"/>
      <c r="C27" s="24"/>
      <c r="D27" s="26"/>
      <c r="E27" s="26"/>
      <c r="F27" s="27"/>
      <c r="G27" s="35"/>
      <c r="H27" s="36"/>
      <c r="I27" s="37"/>
      <c r="J27" s="27"/>
      <c r="K27" s="16"/>
      <c r="L27" s="26"/>
      <c r="M27" s="3"/>
      <c r="N27" s="27"/>
      <c r="O27" s="16"/>
      <c r="P27" s="26"/>
      <c r="Q27" s="3"/>
      <c r="R27" s="27"/>
      <c r="S27" s="16"/>
      <c r="T27" s="26"/>
      <c r="U27" s="3"/>
      <c r="V27" s="27"/>
      <c r="W27" s="20"/>
      <c r="X27" s="26"/>
      <c r="Y27" s="3"/>
      <c r="Z27" s="38"/>
      <c r="AA27" s="39">
        <f t="shared" si="0"/>
        <v>0</v>
      </c>
      <c r="AB27" s="40">
        <f t="shared" si="1"/>
        <v>0</v>
      </c>
      <c r="AC27" s="57" t="str">
        <f t="shared" si="2"/>
        <v xml:space="preserve"> </v>
      </c>
      <c r="AD27" s="53" t="str">
        <f t="shared" si="2"/>
        <v xml:space="preserve"> </v>
      </c>
      <c r="AE27" s="41">
        <f t="shared" si="3"/>
        <v>0</v>
      </c>
      <c r="AF27" s="41">
        <f t="shared" si="4"/>
        <v>0</v>
      </c>
      <c r="AG27" s="41">
        <f t="shared" si="5"/>
        <v>0</v>
      </c>
      <c r="AH27" s="41">
        <f t="shared" si="6"/>
        <v>0</v>
      </c>
      <c r="AI27" s="41">
        <f t="shared" si="7"/>
        <v>0</v>
      </c>
      <c r="AJ27" s="41">
        <f t="shared" si="8"/>
        <v>0</v>
      </c>
      <c r="AK27" s="41">
        <f t="shared" si="9"/>
        <v>0</v>
      </c>
      <c r="AL27" s="41">
        <f t="shared" si="10"/>
        <v>0</v>
      </c>
      <c r="AM27" s="41">
        <f t="shared" si="11"/>
        <v>0</v>
      </c>
      <c r="AN27" s="41">
        <f t="shared" si="12"/>
        <v>0</v>
      </c>
      <c r="AO27" s="41">
        <f t="shared" si="13"/>
        <v>0</v>
      </c>
      <c r="AP27" s="41">
        <f t="shared" si="14"/>
        <v>0</v>
      </c>
      <c r="AQ27" s="41">
        <f t="shared" si="15"/>
        <v>0</v>
      </c>
      <c r="AR27" s="41">
        <f t="shared" si="16"/>
        <v>0</v>
      </c>
    </row>
    <row r="28" spans="1:44">
      <c r="A28" s="11">
        <v>22</v>
      </c>
      <c r="B28" s="14"/>
      <c r="C28" s="24"/>
      <c r="D28" s="26"/>
      <c r="E28" s="26"/>
      <c r="F28" s="27"/>
      <c r="G28" s="35"/>
      <c r="H28" s="36"/>
      <c r="I28" s="37"/>
      <c r="J28" s="27"/>
      <c r="K28" s="16"/>
      <c r="L28" s="26"/>
      <c r="M28" s="3"/>
      <c r="N28" s="27"/>
      <c r="O28" s="16"/>
      <c r="P28" s="26"/>
      <c r="Q28" s="3"/>
      <c r="R28" s="27"/>
      <c r="S28" s="16"/>
      <c r="T28" s="26"/>
      <c r="U28" s="3"/>
      <c r="V28" s="27"/>
      <c r="W28" s="20"/>
      <c r="X28" s="26"/>
      <c r="Y28" s="3"/>
      <c r="Z28" s="38"/>
      <c r="AA28" s="39">
        <f t="shared" si="0"/>
        <v>0</v>
      </c>
      <c r="AB28" s="40">
        <f t="shared" si="1"/>
        <v>0</v>
      </c>
      <c r="AC28" s="57" t="str">
        <f t="shared" si="2"/>
        <v xml:space="preserve"> </v>
      </c>
      <c r="AD28" s="53" t="str">
        <f t="shared" si="2"/>
        <v xml:space="preserve"> </v>
      </c>
      <c r="AE28" s="41">
        <f t="shared" si="3"/>
        <v>0</v>
      </c>
      <c r="AF28" s="41">
        <f t="shared" si="4"/>
        <v>0</v>
      </c>
      <c r="AG28" s="41">
        <f t="shared" si="5"/>
        <v>0</v>
      </c>
      <c r="AH28" s="41">
        <f t="shared" si="6"/>
        <v>0</v>
      </c>
      <c r="AI28" s="41">
        <f t="shared" si="7"/>
        <v>0</v>
      </c>
      <c r="AJ28" s="41">
        <f t="shared" si="8"/>
        <v>0</v>
      </c>
      <c r="AK28" s="41">
        <f t="shared" si="9"/>
        <v>0</v>
      </c>
      <c r="AL28" s="41">
        <f t="shared" si="10"/>
        <v>0</v>
      </c>
      <c r="AM28" s="41">
        <f t="shared" si="11"/>
        <v>0</v>
      </c>
      <c r="AN28" s="41">
        <f t="shared" si="12"/>
        <v>0</v>
      </c>
      <c r="AO28" s="41">
        <f t="shared" si="13"/>
        <v>0</v>
      </c>
      <c r="AP28" s="41">
        <f t="shared" si="14"/>
        <v>0</v>
      </c>
      <c r="AQ28" s="41">
        <f t="shared" si="15"/>
        <v>0</v>
      </c>
      <c r="AR28" s="41">
        <f t="shared" si="16"/>
        <v>0</v>
      </c>
    </row>
    <row r="29" spans="1:44">
      <c r="A29" s="11">
        <v>23</v>
      </c>
      <c r="B29" s="14"/>
      <c r="C29" s="24"/>
      <c r="D29" s="26"/>
      <c r="E29" s="26"/>
      <c r="F29" s="27"/>
      <c r="G29" s="35"/>
      <c r="H29" s="36"/>
      <c r="I29" s="37"/>
      <c r="J29" s="27"/>
      <c r="K29" s="16"/>
      <c r="L29" s="26"/>
      <c r="M29" s="3"/>
      <c r="N29" s="27"/>
      <c r="O29" s="16"/>
      <c r="P29" s="26"/>
      <c r="Q29" s="3"/>
      <c r="R29" s="27"/>
      <c r="S29" s="16"/>
      <c r="T29" s="26"/>
      <c r="U29" s="3"/>
      <c r="V29" s="27"/>
      <c r="W29" s="20"/>
      <c r="X29" s="26"/>
      <c r="Y29" s="3"/>
      <c r="Z29" s="38"/>
      <c r="AA29" s="39">
        <f t="shared" si="0"/>
        <v>0</v>
      </c>
      <c r="AB29" s="40">
        <f t="shared" si="1"/>
        <v>0</v>
      </c>
      <c r="AC29" s="57" t="str">
        <f t="shared" si="2"/>
        <v xml:space="preserve"> </v>
      </c>
      <c r="AD29" s="53" t="str">
        <f t="shared" si="2"/>
        <v xml:space="preserve"> </v>
      </c>
      <c r="AE29" s="41">
        <f t="shared" si="3"/>
        <v>0</v>
      </c>
      <c r="AF29" s="41">
        <f t="shared" si="4"/>
        <v>0</v>
      </c>
      <c r="AG29" s="41">
        <f t="shared" si="5"/>
        <v>0</v>
      </c>
      <c r="AH29" s="41">
        <f t="shared" si="6"/>
        <v>0</v>
      </c>
      <c r="AI29" s="41">
        <f t="shared" si="7"/>
        <v>0</v>
      </c>
      <c r="AJ29" s="41">
        <f t="shared" si="8"/>
        <v>0</v>
      </c>
      <c r="AK29" s="41">
        <f t="shared" si="9"/>
        <v>0</v>
      </c>
      <c r="AL29" s="41">
        <f t="shared" si="10"/>
        <v>0</v>
      </c>
      <c r="AM29" s="41">
        <f t="shared" si="11"/>
        <v>0</v>
      </c>
      <c r="AN29" s="41">
        <f t="shared" si="12"/>
        <v>0</v>
      </c>
      <c r="AO29" s="41">
        <f t="shared" si="13"/>
        <v>0</v>
      </c>
      <c r="AP29" s="41">
        <f t="shared" si="14"/>
        <v>0</v>
      </c>
      <c r="AQ29" s="41">
        <f t="shared" si="15"/>
        <v>0</v>
      </c>
      <c r="AR29" s="41">
        <f t="shared" si="16"/>
        <v>0</v>
      </c>
    </row>
    <row r="30" spans="1:44">
      <c r="A30" s="11">
        <v>24</v>
      </c>
      <c r="B30" s="14"/>
      <c r="C30" s="24"/>
      <c r="D30" s="26"/>
      <c r="E30" s="26"/>
      <c r="F30" s="27"/>
      <c r="G30" s="35"/>
      <c r="H30" s="36"/>
      <c r="I30" s="37"/>
      <c r="J30" s="27"/>
      <c r="K30" s="16"/>
      <c r="L30" s="26"/>
      <c r="M30" s="3"/>
      <c r="N30" s="27"/>
      <c r="O30" s="16"/>
      <c r="P30" s="26"/>
      <c r="Q30" s="3"/>
      <c r="R30" s="27"/>
      <c r="S30" s="16"/>
      <c r="T30" s="26"/>
      <c r="U30" s="3"/>
      <c r="V30" s="27"/>
      <c r="W30" s="20"/>
      <c r="X30" s="26"/>
      <c r="Y30" s="3"/>
      <c r="Z30" s="38"/>
      <c r="AA30" s="39">
        <f t="shared" si="0"/>
        <v>0</v>
      </c>
      <c r="AB30" s="40">
        <f t="shared" si="1"/>
        <v>0</v>
      </c>
      <c r="AC30" s="57" t="str">
        <f t="shared" si="2"/>
        <v xml:space="preserve"> </v>
      </c>
      <c r="AD30" s="53" t="str">
        <f t="shared" si="2"/>
        <v xml:space="preserve"> </v>
      </c>
      <c r="AE30" s="41">
        <f t="shared" si="3"/>
        <v>0</v>
      </c>
      <c r="AF30" s="41">
        <f t="shared" si="4"/>
        <v>0</v>
      </c>
      <c r="AG30" s="41">
        <f t="shared" si="5"/>
        <v>0</v>
      </c>
      <c r="AH30" s="41">
        <f t="shared" si="6"/>
        <v>0</v>
      </c>
      <c r="AI30" s="41">
        <f t="shared" si="7"/>
        <v>0</v>
      </c>
      <c r="AJ30" s="41">
        <f t="shared" si="8"/>
        <v>0</v>
      </c>
      <c r="AK30" s="41">
        <f t="shared" si="9"/>
        <v>0</v>
      </c>
      <c r="AL30" s="41">
        <f t="shared" si="10"/>
        <v>0</v>
      </c>
      <c r="AM30" s="41">
        <f t="shared" si="11"/>
        <v>0</v>
      </c>
      <c r="AN30" s="41">
        <f t="shared" si="12"/>
        <v>0</v>
      </c>
      <c r="AO30" s="41">
        <f t="shared" si="13"/>
        <v>0</v>
      </c>
      <c r="AP30" s="41">
        <f t="shared" si="14"/>
        <v>0</v>
      </c>
      <c r="AQ30" s="41">
        <f t="shared" si="15"/>
        <v>0</v>
      </c>
      <c r="AR30" s="41">
        <f t="shared" si="16"/>
        <v>0</v>
      </c>
    </row>
    <row r="31" spans="1:44" ht="15.75" thickBot="1">
      <c r="A31" s="12">
        <v>25</v>
      </c>
      <c r="B31" s="15"/>
      <c r="C31" s="24"/>
      <c r="D31" s="26"/>
      <c r="E31" s="49"/>
      <c r="F31" s="50"/>
      <c r="G31" s="17"/>
      <c r="H31" s="7"/>
      <c r="I31" s="7"/>
      <c r="J31" s="8"/>
      <c r="K31" s="17"/>
      <c r="L31" s="49"/>
      <c r="M31" s="7"/>
      <c r="N31" s="8"/>
      <c r="O31" s="17"/>
      <c r="P31" s="49"/>
      <c r="Q31" s="7"/>
      <c r="R31" s="8"/>
      <c r="S31" s="17"/>
      <c r="T31" s="7"/>
      <c r="U31" s="7"/>
      <c r="V31" s="8"/>
      <c r="W31" s="21"/>
      <c r="X31" s="7"/>
      <c r="Y31" s="7"/>
      <c r="Z31" s="15"/>
      <c r="AA31" s="39">
        <f t="shared" si="0"/>
        <v>0</v>
      </c>
      <c r="AB31" s="40">
        <f t="shared" si="1"/>
        <v>0</v>
      </c>
      <c r="AC31" s="71" t="str">
        <f t="shared" si="2"/>
        <v xml:space="preserve"> </v>
      </c>
      <c r="AD31" s="72" t="str">
        <f t="shared" si="2"/>
        <v xml:space="preserve"> </v>
      </c>
      <c r="AE31" s="41">
        <f t="shared" si="3"/>
        <v>0</v>
      </c>
      <c r="AF31" s="41">
        <f t="shared" si="4"/>
        <v>0</v>
      </c>
      <c r="AG31" s="41">
        <f t="shared" si="5"/>
        <v>0</v>
      </c>
      <c r="AH31" s="41">
        <f t="shared" si="6"/>
        <v>0</v>
      </c>
      <c r="AI31" s="41">
        <f t="shared" si="7"/>
        <v>0</v>
      </c>
      <c r="AJ31" s="41">
        <f t="shared" si="8"/>
        <v>0</v>
      </c>
      <c r="AK31" s="41">
        <f t="shared" si="9"/>
        <v>0</v>
      </c>
      <c r="AL31" s="41">
        <f t="shared" si="10"/>
        <v>0</v>
      </c>
      <c r="AM31" s="41">
        <f t="shared" si="11"/>
        <v>0</v>
      </c>
      <c r="AN31" s="41">
        <f t="shared" si="12"/>
        <v>0</v>
      </c>
      <c r="AO31" s="41">
        <f t="shared" si="13"/>
        <v>0</v>
      </c>
      <c r="AP31" s="41">
        <f t="shared" si="14"/>
        <v>0</v>
      </c>
      <c r="AQ31" s="41">
        <f t="shared" si="15"/>
        <v>0</v>
      </c>
      <c r="AR31" s="41">
        <f t="shared" si="16"/>
        <v>0</v>
      </c>
    </row>
    <row r="32" spans="1:44">
      <c r="A32" s="100" t="s">
        <v>12</v>
      </c>
      <c r="B32" s="101"/>
      <c r="C32" s="28"/>
      <c r="D32" s="67">
        <f>COUNTIF(D7:D31,"&gt;2")/COUNTIF(D7:D31,"&gt;0")</f>
        <v>0.8</v>
      </c>
      <c r="E32" s="29"/>
      <c r="F32" s="67">
        <f>COUNTIF(F7:F31,"&gt;2")/COUNTIF(F7:F31,"&gt;0")</f>
        <v>0.77777777777777779</v>
      </c>
      <c r="G32" s="28"/>
      <c r="H32" s="67">
        <f>COUNTIF(H7:H31,"&gt;2")/COUNTIF(H7:H31,"&gt;0")</f>
        <v>1</v>
      </c>
      <c r="I32" s="29"/>
      <c r="J32" s="67">
        <f>COUNTIF(J7:J31,"&gt;2")/COUNTIF(J7:J31,"&gt;0")</f>
        <v>1</v>
      </c>
      <c r="K32" s="28"/>
      <c r="L32" s="67">
        <f>COUNTIF(L7:L31,"&gt;2")/COUNTIF(L7:L31,"&gt;0")</f>
        <v>1</v>
      </c>
      <c r="M32" s="29"/>
      <c r="N32" s="67">
        <f>COUNTIF(N7:N31,"&gt;2")/COUNTIF(N7:N31,"&gt;0")</f>
        <v>1</v>
      </c>
      <c r="O32" s="28"/>
      <c r="P32" s="67">
        <f>COUNTIF(P7:P31,"&gt;2")/COUNTIF(P7:P31,"&gt;0")</f>
        <v>1</v>
      </c>
      <c r="Q32" s="29"/>
      <c r="R32" s="67">
        <f>COUNTIF(R7:R31,"&gt;2")/COUNTIF(R7:R31,"&gt;0")</f>
        <v>1</v>
      </c>
      <c r="S32" s="28"/>
      <c r="T32" s="67">
        <f>COUNTIF(T7:T31,"&gt;2")/COUNTIF(T7:T31,"&gt;0")</f>
        <v>0.9</v>
      </c>
      <c r="U32" s="29"/>
      <c r="V32" s="67">
        <f>COUNTIF(V7:V31,"&gt;2")/COUNTIF(V7:V31,"&gt;0")</f>
        <v>1</v>
      </c>
      <c r="W32" s="28"/>
      <c r="X32" s="67">
        <f>COUNTIF(X7:X31,"&gt;2")/COUNTIF(X7:X31,"&gt;0")</f>
        <v>0.8</v>
      </c>
      <c r="Y32" s="29"/>
      <c r="Z32" s="67">
        <f>COUNTIF(Z7:Z31,"&gt;2")/COUNTIF(Z7:Z31,"&gt;0")</f>
        <v>1</v>
      </c>
      <c r="AA32" s="68">
        <f>(D32+H32+L32+P32+T32+X32)/6</f>
        <v>0.91666666666666663</v>
      </c>
      <c r="AB32" s="69">
        <f>(F32+J32+N32+R32+V32+Z32)/6</f>
        <v>0.96296296296296291</v>
      </c>
      <c r="AC32" s="74">
        <f>COUNTIF(AC7:AC31,"выс")</f>
        <v>0</v>
      </c>
      <c r="AD32" s="75">
        <f>COUNTIF(AD7:AD31,"выс")</f>
        <v>0</v>
      </c>
    </row>
    <row r="33" spans="1:30">
      <c r="A33" s="102" t="s">
        <v>13</v>
      </c>
      <c r="B33" s="103"/>
      <c r="C33" s="30"/>
      <c r="D33" s="64">
        <f>COUNTIF(D7:D31,"&gt;3")/COUNTIF(D7:D31,"&gt;0")</f>
        <v>0.5</v>
      </c>
      <c r="E33" s="65"/>
      <c r="F33" s="66">
        <f>COUNTIF(F7:F31,"&gt;3")/COUNTIF(F7:F31,"&gt;0")</f>
        <v>0.66666666666666663</v>
      </c>
      <c r="G33" s="57"/>
      <c r="H33" s="64">
        <f>COUNTIF(H7:H31,"&gt;3")/COUNTIF(H7:H31,"&gt;0")</f>
        <v>0.9</v>
      </c>
      <c r="I33" s="65"/>
      <c r="J33" s="66">
        <f>COUNTIF(J7:J31,"&gt;3")/COUNTIF(J7:J31,"&gt;0")</f>
        <v>1</v>
      </c>
      <c r="K33" s="57"/>
      <c r="L33" s="64">
        <f>COUNTIF(L7:L31,"&gt;3")/COUNTIF(L7:L31,"&gt;0")</f>
        <v>0.9</v>
      </c>
      <c r="M33" s="65"/>
      <c r="N33" s="66">
        <f>COUNTIF(N7:N31,"&gt;3")/COUNTIF(N7:N31,"&gt;0")</f>
        <v>0.77777777777777779</v>
      </c>
      <c r="O33" s="57"/>
      <c r="P33" s="64">
        <f>COUNTIF(P7:P31,"&gt;3")/COUNTIF(P7:P31,"&gt;0")</f>
        <v>0.9</v>
      </c>
      <c r="Q33" s="65"/>
      <c r="R33" s="66">
        <f>COUNTIF(R7:R31,"&gt;3")/COUNTIF(R7:R31,"&gt;0")</f>
        <v>1</v>
      </c>
      <c r="S33" s="57"/>
      <c r="T33" s="64">
        <f>COUNTIF(T7:T31,"&gt;3")/COUNTIF(T7:T31,"&gt;0")</f>
        <v>0.8</v>
      </c>
      <c r="U33" s="65"/>
      <c r="V33" s="66">
        <f>COUNTIF(V7:V31,"&gt;3")/COUNTIF(V7:V31,"&gt;0")</f>
        <v>0.88888888888888884</v>
      </c>
      <c r="W33" s="57"/>
      <c r="X33" s="64">
        <f>COUNTIF(X7:X31,"&gt;3")/COUNTIF(X7:X31,"&gt;0")</f>
        <v>0.5</v>
      </c>
      <c r="Y33" s="65"/>
      <c r="Z33" s="66">
        <f>COUNTIF(Z7:Z31,"&gt;3")/COUNTIF(Z7:Z31,"&gt;0")</f>
        <v>0.77777777777777779</v>
      </c>
      <c r="AA33" s="70">
        <f t="shared" ref="AA33:AA34" si="17">(D33+H33+L33+P33+T33+X33)/6</f>
        <v>0.75</v>
      </c>
      <c r="AB33" s="66">
        <f t="shared" ref="AB33:AB34" si="18">(F33+J33+N33+R33+V33+Z33)/6</f>
        <v>0.85185185185185175</v>
      </c>
      <c r="AC33" s="76">
        <f>COUNTIF(AC7:AC31,"в/ср")</f>
        <v>1</v>
      </c>
      <c r="AD33" s="77">
        <f>COUNTIF(AD7:AD31,"в/ср")</f>
        <v>3</v>
      </c>
    </row>
    <row r="34" spans="1:30">
      <c r="A34" s="102" t="s">
        <v>14</v>
      </c>
      <c r="B34" s="103"/>
      <c r="C34" s="30"/>
      <c r="D34" s="64">
        <f>(COUNTIF(D7:D31,"=5")+COUNTIF(D7:D31,"=4")*0.64+COUNTIF(D7:D31,"=3")*0.32+COUNTIF(D7:D31,"=2")*0.14)/COUNTIF(D7:D31,"&gt;0")</f>
        <v>0.55200000000000005</v>
      </c>
      <c r="E34" s="31"/>
      <c r="F34" s="64">
        <f>(COUNTIF(F7:F31,"=5")+COUNTIF(F7:F31,"=4")*0.64+COUNTIF(F7:F31,"=3")*0.32+COUNTIF(F7:F31,"=2")*0.14)/COUNTIF(F7:F31,"&gt;0")</f>
        <v>0.69333333333333336</v>
      </c>
      <c r="G34" s="30"/>
      <c r="H34" s="64">
        <f>(COUNTIF(H7:H31,"=5")+COUNTIF(H7:H31,"=4")*0.64+COUNTIF(H7:H31,"=3")*0.32+COUNTIF(H7:H31,"=2")*0.14)/COUNTIF(H7:H31,"&gt;0")</f>
        <v>0.64400000000000002</v>
      </c>
      <c r="I34" s="31"/>
      <c r="J34" s="64">
        <f>(COUNTIF(J7:J31,"=5")+COUNTIF(J7:J31,"=4")*0.64+COUNTIF(J7:J31,"=3")*0.32+COUNTIF(J7:J31,"=2")*0.14)/COUNTIF(J7:J31,"&gt;0")</f>
        <v>0.68</v>
      </c>
      <c r="K34" s="30"/>
      <c r="L34" s="64">
        <f>(COUNTIF(L7:L31,"=5")+COUNTIF(L7:L31,"=4")*0.64+COUNTIF(L7:L31,"=3")*0.32+COUNTIF(L7:L31,"=2")*0.14)/COUNTIF(L7:L31,"&gt;0")</f>
        <v>0.71599999999999997</v>
      </c>
      <c r="M34" s="31"/>
      <c r="N34" s="64">
        <f>(COUNTIF(N7:N31,"=5")+COUNTIF(N7:N31,"=4")*0.64+COUNTIF(N7:N31,"=3")*0.32+COUNTIF(N7:N31,"=2")*0.14)/COUNTIF(N7:N31,"&gt;0")</f>
        <v>0.76888888888888884</v>
      </c>
      <c r="O34" s="30"/>
      <c r="P34" s="64">
        <f>(COUNTIF(P7:P31,"=5")+COUNTIF(P7:P31,"=4")*0.64+COUNTIF(P7:P31,"=3")*0.32+COUNTIF(P7:P31,"=2")*0.14)/COUNTIF(P7:P31,"&gt;0")</f>
        <v>0.68</v>
      </c>
      <c r="Q34" s="31"/>
      <c r="R34" s="64">
        <f>(COUNTIF(R7:R31,"=5")+COUNTIF(R7:R31,"=4")*0.64+COUNTIF(R7:R31,"=3")*0.32+COUNTIF(R7:R31,"=2")*0.14)/COUNTIF(R7:R31,"&gt;0")</f>
        <v>0.84000000000000008</v>
      </c>
      <c r="S34" s="30"/>
      <c r="T34" s="64">
        <f>(COUNTIF(T7:T31,"=5")+COUNTIF(T7:T31,"=4")*0.64+COUNTIF(T7:T31,"=3")*0.32+COUNTIF(T7:T31,"=2")*0.14)/COUNTIF(T7:T31,"&gt;0")</f>
        <v>0.63</v>
      </c>
      <c r="U34" s="31"/>
      <c r="V34" s="64">
        <f>(COUNTIF(V7:V31,"=5")+COUNTIF(V7:V31,"=4")*0.64+COUNTIF(V7:V31,"=3")*0.32+COUNTIF(V7:V31,"=2")*0.14)/COUNTIF(V7:V31,"&gt;0")</f>
        <v>0.68444444444444441</v>
      </c>
      <c r="W34" s="30"/>
      <c r="X34" s="64">
        <f>(COUNTIF(X7:X31,"=5")+COUNTIF(X7:X31,"=4")*0.64+COUNTIF(X7:X31,"=3")*0.32+COUNTIF(X7:X31,"=2")*0.14)/COUNTIF(X7:X31,"&gt;0")</f>
        <v>0.44400000000000006</v>
      </c>
      <c r="Y34" s="31"/>
      <c r="Z34" s="64">
        <f>(COUNTIF(Z7:Z31,"=5")+COUNTIF(Z7:Z31,"=4")*0.64+COUNTIF(Z7:Z31,"=3")*0.32+COUNTIF(Z7:Z31,"=2")*0.14)/COUNTIF(Z7:Z31,"&gt;0")</f>
        <v>0.60888888888888881</v>
      </c>
      <c r="AA34" s="70">
        <f t="shared" si="17"/>
        <v>0.61099999999999999</v>
      </c>
      <c r="AB34" s="66">
        <f t="shared" si="18"/>
        <v>0.71259259259259256</v>
      </c>
      <c r="AC34" s="76">
        <f>COUNTIF(AC7:AC31,"сред")</f>
        <v>5</v>
      </c>
      <c r="AD34" s="77">
        <f>COUNTIF(AD7:AD31,"сред")</f>
        <v>4</v>
      </c>
    </row>
    <row r="35" spans="1:30" ht="15.75" thickBot="1">
      <c r="A35" s="104" t="s">
        <v>6</v>
      </c>
      <c r="B35" s="105"/>
      <c r="C35" s="32"/>
      <c r="D35" s="42">
        <f>SUM(D7:D31)/COUNTIF(D7:D31,"&gt;0")</f>
        <v>3.6</v>
      </c>
      <c r="E35" s="33"/>
      <c r="F35" s="42">
        <f>SUM(F7:F31)/COUNTIF(F7:F31,"&gt;0")</f>
        <v>4</v>
      </c>
      <c r="G35" s="32"/>
      <c r="H35" s="42">
        <f>SUM(H7:H31)/COUNTIF(H7:H31,"&gt;0")</f>
        <v>4</v>
      </c>
      <c r="I35" s="33"/>
      <c r="J35" s="42">
        <f>SUM(J7:J31)/COUNTIF(J7:J31,"&gt;0")</f>
        <v>4.1111111111111107</v>
      </c>
      <c r="K35" s="32"/>
      <c r="L35" s="42">
        <f>SUM(L7:L31)/COUNTIF(L7:L31,"&gt;0")</f>
        <v>4.2</v>
      </c>
      <c r="M35" s="33"/>
      <c r="N35" s="42">
        <f>SUM(N7:N31)/COUNTIF(N7:N31,"&gt;0")</f>
        <v>4.333333333333333</v>
      </c>
      <c r="O35" s="32"/>
      <c r="P35" s="42">
        <f>SUM(P7:P31)/COUNTIF(P7:P31,"&gt;0")</f>
        <v>4.0999999999999996</v>
      </c>
      <c r="Q35" s="33"/>
      <c r="R35" s="42">
        <f>SUM(R7:R31)/COUNTIF(R7:R31,"&gt;0")</f>
        <v>4.5555555555555554</v>
      </c>
      <c r="S35" s="32"/>
      <c r="T35" s="42">
        <f>SUM(T7:T31)/COUNTIF(T7:T31,"&gt;0")</f>
        <v>3.9</v>
      </c>
      <c r="U35" s="33"/>
      <c r="V35" s="42">
        <f>SUM(V7:V31)/COUNTIF(V7:V31,"&gt;0")</f>
        <v>4.1111111111111107</v>
      </c>
      <c r="W35" s="32"/>
      <c r="X35" s="42">
        <f>SUM(X7:X31)/COUNTIF(X7:X31,"&gt;0")</f>
        <v>3.3</v>
      </c>
      <c r="Y35" s="33"/>
      <c r="Z35" s="42">
        <f>SUM(Z7:Z31)/COUNTIF(Z7:Z31,"&gt;0")</f>
        <v>3.8888888888888888</v>
      </c>
      <c r="AA35" s="43">
        <f>SUM(AA7:AA31)/COUNTIF(AA7:AA31,"&gt;0")</f>
        <v>3.85</v>
      </c>
      <c r="AB35" s="42">
        <f>SUM(AB7:AB31)/COUNTIF(AB7:AB31,"&gt;0")</f>
        <v>4.1666666666666661</v>
      </c>
      <c r="AC35" s="78">
        <f>COUNTIF(AC7:AC31,"н/ср")</f>
        <v>3</v>
      </c>
      <c r="AD35" s="79">
        <f>COUNTIF(AD7:AD31,"н/ср")</f>
        <v>2</v>
      </c>
    </row>
    <row r="36" spans="1:30">
      <c r="AC36" s="80">
        <f>COUNTIF(AC7:AC31,"низ")</f>
        <v>1</v>
      </c>
      <c r="AD36" s="80">
        <f>COUNTIF(AD7:AD31,"низ")</f>
        <v>0</v>
      </c>
    </row>
    <row r="39" spans="1:30" ht="18.75">
      <c r="B39" s="52" t="s">
        <v>205</v>
      </c>
    </row>
  </sheetData>
  <mergeCells count="31">
    <mergeCell ref="A1:AD1"/>
    <mergeCell ref="A3:A5"/>
    <mergeCell ref="B3:B5"/>
    <mergeCell ref="C3:F3"/>
    <mergeCell ref="G3:J3"/>
    <mergeCell ref="K3:N3"/>
    <mergeCell ref="O3:R3"/>
    <mergeCell ref="S3:V3"/>
    <mergeCell ref="W3:Z3"/>
    <mergeCell ref="AA3:AB3"/>
    <mergeCell ref="AC3:AD3"/>
    <mergeCell ref="C4:D4"/>
    <mergeCell ref="E4:F4"/>
    <mergeCell ref="G4:H4"/>
    <mergeCell ref="I4:J4"/>
    <mergeCell ref="K4:L4"/>
    <mergeCell ref="AD4:AD5"/>
    <mergeCell ref="W4:X4"/>
    <mergeCell ref="Y4:Z4"/>
    <mergeCell ref="AA4:AA5"/>
    <mergeCell ref="AB4:AB5"/>
    <mergeCell ref="AC4:AC5"/>
    <mergeCell ref="A32:B32"/>
    <mergeCell ref="A33:B33"/>
    <mergeCell ref="A34:B34"/>
    <mergeCell ref="A35:B35"/>
    <mergeCell ref="U4:V4"/>
    <mergeCell ref="M4:N4"/>
    <mergeCell ref="O4:P4"/>
    <mergeCell ref="Q4:R4"/>
    <mergeCell ref="S4:T4"/>
  </mergeCells>
  <printOptions horizontalCentered="1"/>
  <pageMargins left="0" right="0" top="0.59055118110236227" bottom="0" header="0" footer="0"/>
  <pageSetup paperSize="9" scale="7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AS39"/>
  <sheetViews>
    <sheetView view="pageBreakPreview" zoomScale="90" zoomScaleSheetLayoutView="90" workbookViewId="0">
      <selection activeCell="AC26" sqref="AC26"/>
    </sheetView>
  </sheetViews>
  <sheetFormatPr defaultRowHeight="15" outlineLevelCol="1"/>
  <cols>
    <col min="1" max="1" width="5.42578125" customWidth="1"/>
    <col min="2" max="2" width="24" customWidth="1"/>
    <col min="3" max="26" width="5.7109375" customWidth="1"/>
    <col min="27" max="30" width="6.7109375" customWidth="1"/>
    <col min="31" max="31" width="5.28515625" hidden="1" customWidth="1" outlineLevel="1"/>
    <col min="32" max="32" width="3" hidden="1" customWidth="1" outlineLevel="1"/>
    <col min="33" max="36" width="3.28515625" hidden="1" customWidth="1" outlineLevel="1"/>
    <col min="37" max="37" width="2.7109375" hidden="1" customWidth="1" outlineLevel="1"/>
    <col min="38" max="38" width="4.140625" hidden="1" customWidth="1" outlineLevel="1"/>
    <col min="39" max="39" width="3.42578125" hidden="1" customWidth="1" outlineLevel="1"/>
    <col min="40" max="40" width="3" hidden="1" customWidth="1" outlineLevel="1"/>
    <col min="41" max="41" width="2.5703125" hidden="1" customWidth="1" outlineLevel="1"/>
    <col min="42" max="42" width="2.85546875" hidden="1" customWidth="1" outlineLevel="1"/>
    <col min="43" max="43" width="3.140625" hidden="1" customWidth="1" outlineLevel="1"/>
    <col min="44" max="44" width="3.42578125" hidden="1" customWidth="1" outlineLevel="1"/>
    <col min="45" max="45" width="9.140625" collapsed="1"/>
  </cols>
  <sheetData>
    <row r="1" spans="1:44" ht="18.75">
      <c r="A1" s="112" t="s">
        <v>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</row>
    <row r="2" spans="1:44" ht="19.5" thickBot="1">
      <c r="A2" s="1"/>
      <c r="K2" s="6" t="s">
        <v>143</v>
      </c>
      <c r="L2" s="5" t="s">
        <v>17</v>
      </c>
    </row>
    <row r="3" spans="1:44">
      <c r="A3" s="113" t="s">
        <v>1</v>
      </c>
      <c r="B3" s="115" t="s">
        <v>2</v>
      </c>
      <c r="C3" s="117" t="s">
        <v>3</v>
      </c>
      <c r="D3" s="118"/>
      <c r="E3" s="118"/>
      <c r="F3" s="119"/>
      <c r="G3" s="117" t="s">
        <v>7</v>
      </c>
      <c r="H3" s="118"/>
      <c r="I3" s="118"/>
      <c r="J3" s="119"/>
      <c r="K3" s="117" t="s">
        <v>8</v>
      </c>
      <c r="L3" s="118"/>
      <c r="M3" s="118"/>
      <c r="N3" s="119"/>
      <c r="O3" s="117" t="s">
        <v>9</v>
      </c>
      <c r="P3" s="118"/>
      <c r="Q3" s="118"/>
      <c r="R3" s="119"/>
      <c r="S3" s="117" t="s">
        <v>10</v>
      </c>
      <c r="T3" s="118"/>
      <c r="U3" s="118"/>
      <c r="V3" s="119"/>
      <c r="W3" s="120" t="s">
        <v>11</v>
      </c>
      <c r="X3" s="118"/>
      <c r="Y3" s="118"/>
      <c r="Z3" s="121"/>
      <c r="AA3" s="117" t="s">
        <v>6</v>
      </c>
      <c r="AB3" s="119"/>
      <c r="AC3" s="117" t="s">
        <v>15</v>
      </c>
      <c r="AD3" s="119"/>
    </row>
    <row r="4" spans="1:44" ht="15" customHeight="1">
      <c r="A4" s="114"/>
      <c r="B4" s="116"/>
      <c r="C4" s="108" t="s">
        <v>4</v>
      </c>
      <c r="D4" s="106"/>
      <c r="E4" s="106" t="s">
        <v>69</v>
      </c>
      <c r="F4" s="107"/>
      <c r="G4" s="108" t="s">
        <v>4</v>
      </c>
      <c r="H4" s="106"/>
      <c r="I4" s="106" t="s">
        <v>69</v>
      </c>
      <c r="J4" s="107"/>
      <c r="K4" s="108" t="s">
        <v>4</v>
      </c>
      <c r="L4" s="106"/>
      <c r="M4" s="106" t="s">
        <v>69</v>
      </c>
      <c r="N4" s="107"/>
      <c r="O4" s="108" t="s">
        <v>4</v>
      </c>
      <c r="P4" s="106"/>
      <c r="Q4" s="106" t="s">
        <v>69</v>
      </c>
      <c r="R4" s="107"/>
      <c r="S4" s="108" t="s">
        <v>4</v>
      </c>
      <c r="T4" s="106"/>
      <c r="U4" s="106" t="s">
        <v>69</v>
      </c>
      <c r="V4" s="107"/>
      <c r="W4" s="110" t="s">
        <v>4</v>
      </c>
      <c r="X4" s="106"/>
      <c r="Y4" s="106" t="s">
        <v>69</v>
      </c>
      <c r="Z4" s="107"/>
      <c r="AA4" s="111" t="s">
        <v>4</v>
      </c>
      <c r="AB4" s="109" t="s">
        <v>69</v>
      </c>
      <c r="AC4" s="111" t="s">
        <v>4</v>
      </c>
      <c r="AD4" s="109" t="s">
        <v>69</v>
      </c>
    </row>
    <row r="5" spans="1:44">
      <c r="A5" s="114"/>
      <c r="B5" s="116"/>
      <c r="C5" s="11" t="s">
        <v>5</v>
      </c>
      <c r="D5" s="2" t="s">
        <v>42</v>
      </c>
      <c r="E5" s="2" t="s">
        <v>5</v>
      </c>
      <c r="F5" s="23" t="s">
        <v>42</v>
      </c>
      <c r="G5" s="11" t="s">
        <v>5</v>
      </c>
      <c r="H5" s="2" t="s">
        <v>42</v>
      </c>
      <c r="I5" s="2" t="s">
        <v>5</v>
      </c>
      <c r="J5" s="23" t="s">
        <v>42</v>
      </c>
      <c r="K5" s="11" t="s">
        <v>5</v>
      </c>
      <c r="L5" s="2" t="s">
        <v>42</v>
      </c>
      <c r="M5" s="2" t="s">
        <v>5</v>
      </c>
      <c r="N5" s="23" t="s">
        <v>42</v>
      </c>
      <c r="O5" s="11" t="s">
        <v>5</v>
      </c>
      <c r="P5" s="2" t="s">
        <v>42</v>
      </c>
      <c r="Q5" s="2" t="s">
        <v>5</v>
      </c>
      <c r="R5" s="23" t="s">
        <v>42</v>
      </c>
      <c r="S5" s="11" t="s">
        <v>5</v>
      </c>
      <c r="T5" s="2" t="s">
        <v>42</v>
      </c>
      <c r="U5" s="2" t="s">
        <v>5</v>
      </c>
      <c r="V5" s="23" t="s">
        <v>42</v>
      </c>
      <c r="W5" s="18" t="s">
        <v>5</v>
      </c>
      <c r="X5" s="2" t="s">
        <v>42</v>
      </c>
      <c r="Y5" s="2" t="s">
        <v>5</v>
      </c>
      <c r="Z5" s="2" t="s">
        <v>42</v>
      </c>
      <c r="AA5" s="111"/>
      <c r="AB5" s="109"/>
      <c r="AC5" s="111"/>
      <c r="AD5" s="109"/>
    </row>
    <row r="6" spans="1:44" ht="7.5" customHeight="1">
      <c r="A6" s="9"/>
      <c r="B6" s="13"/>
      <c r="C6" s="9"/>
      <c r="D6" s="4"/>
      <c r="E6" s="4"/>
      <c r="F6" s="10"/>
      <c r="G6" s="9"/>
      <c r="H6" s="4"/>
      <c r="I6" s="4"/>
      <c r="J6" s="10"/>
      <c r="K6" s="9"/>
      <c r="L6" s="4"/>
      <c r="M6" s="4"/>
      <c r="N6" s="10"/>
      <c r="O6" s="9"/>
      <c r="P6" s="4"/>
      <c r="Q6" s="4"/>
      <c r="R6" s="10"/>
      <c r="S6" s="9"/>
      <c r="T6" s="4"/>
      <c r="U6" s="4"/>
      <c r="V6" s="10"/>
      <c r="W6" s="19"/>
      <c r="X6" s="4"/>
      <c r="Y6" s="4"/>
      <c r="Z6" s="13"/>
      <c r="AA6" s="9"/>
      <c r="AB6" s="10"/>
      <c r="AC6" s="9"/>
      <c r="AD6" s="10"/>
    </row>
    <row r="7" spans="1:44">
      <c r="A7" s="11">
        <v>1</v>
      </c>
      <c r="B7" s="14" t="s">
        <v>144</v>
      </c>
      <c r="C7" s="97">
        <v>12</v>
      </c>
      <c r="D7" s="26">
        <v>5</v>
      </c>
      <c r="E7" s="44">
        <v>13</v>
      </c>
      <c r="F7" s="27">
        <v>5</v>
      </c>
      <c r="G7" s="35">
        <v>5</v>
      </c>
      <c r="H7" s="36">
        <v>4</v>
      </c>
      <c r="I7" s="37">
        <v>4.7</v>
      </c>
      <c r="J7" s="27">
        <v>4</v>
      </c>
      <c r="K7" s="16">
        <v>7.5</v>
      </c>
      <c r="L7" s="26">
        <v>4</v>
      </c>
      <c r="M7" s="3">
        <v>7.3</v>
      </c>
      <c r="N7" s="27">
        <v>4</v>
      </c>
      <c r="O7" s="16">
        <v>208</v>
      </c>
      <c r="P7" s="26">
        <v>4</v>
      </c>
      <c r="Q7" s="3">
        <v>223</v>
      </c>
      <c r="R7" s="27">
        <v>4</v>
      </c>
      <c r="S7" s="16">
        <v>13</v>
      </c>
      <c r="T7" s="26">
        <v>4</v>
      </c>
      <c r="U7" s="3">
        <v>13</v>
      </c>
      <c r="V7" s="27">
        <v>4</v>
      </c>
      <c r="W7" s="20">
        <v>1300</v>
      </c>
      <c r="X7" s="26">
        <v>4</v>
      </c>
      <c r="Y7" s="3">
        <v>1300</v>
      </c>
      <c r="Z7" s="38">
        <v>4</v>
      </c>
      <c r="AA7" s="39">
        <f>(D7+H7+L7+P7+T7+X7)/(AE7+0.0000000000000000001)</f>
        <v>4.166666666666667</v>
      </c>
      <c r="AB7" s="40">
        <f>(F7+J7+N7+R7+V7+Z7)/(AL7+0.000000000000001)</f>
        <v>4.1666666666666661</v>
      </c>
      <c r="AC7" s="57" t="str">
        <f>IF(AA7&lt;2," ",IF(AA7&lt;3,"низ",IF(AA7&lt;4,"н/ср",IF(AA7&lt;4.5,"сред",IF(AA7&lt;5,"в/ср","выс")))))</f>
        <v>сред</v>
      </c>
      <c r="AD7" s="53" t="str">
        <f>IF(AB7&lt;2," ",IF(AB7&lt;3,"низ",IF(AB7&lt;4,"н/ср",IF(AB7&lt;4.5,"сред",IF(AB7&lt;5,"в/ср","выс")))))</f>
        <v>сред</v>
      </c>
      <c r="AE7" s="41">
        <f>SUM(AF7:AK7)</f>
        <v>6</v>
      </c>
      <c r="AF7" s="41">
        <f>IF(D7&gt;0,1,0)</f>
        <v>1</v>
      </c>
      <c r="AG7" s="41">
        <f>IF(H7&gt;0,1,0)</f>
        <v>1</v>
      </c>
      <c r="AH7" s="41">
        <f>IF(L7&gt;0,1,0)</f>
        <v>1</v>
      </c>
      <c r="AI7" s="41">
        <f>IF(P7&gt;0,1,0)</f>
        <v>1</v>
      </c>
      <c r="AJ7" s="41">
        <f>IF(T7&gt;0,1,0)</f>
        <v>1</v>
      </c>
      <c r="AK7" s="41">
        <f>IF(X7&gt;0,1,0)</f>
        <v>1</v>
      </c>
      <c r="AL7" s="41">
        <f>SUM(AM7:AR7)</f>
        <v>6</v>
      </c>
      <c r="AM7" s="41">
        <f>IF(F7&gt;0,1,0)</f>
        <v>1</v>
      </c>
      <c r="AN7" s="41">
        <f>IF(J7&gt;0,1,0)</f>
        <v>1</v>
      </c>
      <c r="AO7" s="41">
        <f>IF(N7&gt;0,1,0)</f>
        <v>1</v>
      </c>
      <c r="AP7" s="41">
        <f>IF(R7&gt;0,1,0)</f>
        <v>1</v>
      </c>
      <c r="AQ7" s="41">
        <f>IF(V7&gt;0,1,0)</f>
        <v>1</v>
      </c>
      <c r="AR7" s="41">
        <f>IF(Z7&gt;0,1,0)</f>
        <v>1</v>
      </c>
    </row>
    <row r="8" spans="1:44">
      <c r="A8" s="11">
        <v>2</v>
      </c>
      <c r="B8" s="14" t="s">
        <v>145</v>
      </c>
      <c r="C8" s="97">
        <v>13</v>
      </c>
      <c r="D8" s="26">
        <v>4</v>
      </c>
      <c r="E8" s="44">
        <v>16</v>
      </c>
      <c r="F8" s="27">
        <v>4</v>
      </c>
      <c r="G8" s="35">
        <v>5</v>
      </c>
      <c r="H8" s="36">
        <v>4</v>
      </c>
      <c r="I8" s="37">
        <v>4.8</v>
      </c>
      <c r="J8" s="27">
        <v>5</v>
      </c>
      <c r="K8" s="16">
        <v>8</v>
      </c>
      <c r="L8" s="26">
        <v>5</v>
      </c>
      <c r="M8" s="3">
        <v>7.9</v>
      </c>
      <c r="N8" s="27">
        <v>5</v>
      </c>
      <c r="O8" s="16">
        <v>186</v>
      </c>
      <c r="P8" s="26">
        <v>4</v>
      </c>
      <c r="Q8" s="3">
        <v>200</v>
      </c>
      <c r="R8" s="27">
        <v>4</v>
      </c>
      <c r="S8" s="16">
        <v>20</v>
      </c>
      <c r="T8" s="26">
        <v>5</v>
      </c>
      <c r="U8" s="3">
        <v>21</v>
      </c>
      <c r="V8" s="27">
        <v>5</v>
      </c>
      <c r="W8" s="20">
        <v>1100</v>
      </c>
      <c r="X8" s="26">
        <v>4</v>
      </c>
      <c r="Y8" s="3">
        <v>1100</v>
      </c>
      <c r="Z8" s="38">
        <v>4</v>
      </c>
      <c r="AA8" s="39">
        <f t="shared" ref="AA8:AA31" si="0">(D8+H8+L8+P8+T8+X8)/(AE8+0.0000000000000000001)</f>
        <v>4.333333333333333</v>
      </c>
      <c r="AB8" s="40">
        <f t="shared" ref="AB8:AB31" si="1">(F8+J8+N8+R8+V8+Z8)/(AL8+0.000000000000001)</f>
        <v>4.4999999999999991</v>
      </c>
      <c r="AC8" s="57" t="str">
        <f t="shared" ref="AC8:AD31" si="2">IF(AA8&lt;2," ",IF(AA8&lt;3,"низ",IF(AA8&lt;4,"н/ср",IF(AA8&lt;4.5,"сред",IF(AA8&lt;5,"в/ср","выс")))))</f>
        <v>сред</v>
      </c>
      <c r="AD8" s="53" t="str">
        <f t="shared" si="2"/>
        <v>в/ср</v>
      </c>
      <c r="AE8" s="41">
        <f t="shared" ref="AE8:AE31" si="3">SUM(AF8:AK8)</f>
        <v>6</v>
      </c>
      <c r="AF8" s="41">
        <f t="shared" ref="AF8:AF31" si="4">IF(D8&gt;0,1,0)</f>
        <v>1</v>
      </c>
      <c r="AG8" s="41">
        <f t="shared" ref="AG8:AG31" si="5">IF(H8&gt;0,1,0)</f>
        <v>1</v>
      </c>
      <c r="AH8" s="41">
        <f t="shared" ref="AH8:AH31" si="6">IF(L8&gt;0,1,0)</f>
        <v>1</v>
      </c>
      <c r="AI8" s="41">
        <f t="shared" ref="AI8:AI31" si="7">IF(P8&gt;0,1,0)</f>
        <v>1</v>
      </c>
      <c r="AJ8" s="41">
        <f t="shared" ref="AJ8:AJ31" si="8">IF(T8&gt;0,1,0)</f>
        <v>1</v>
      </c>
      <c r="AK8" s="41">
        <f t="shared" ref="AK8:AK31" si="9">IF(X8&gt;0,1,0)</f>
        <v>1</v>
      </c>
      <c r="AL8" s="41">
        <f t="shared" ref="AL8:AL31" si="10">SUM(AM8:AR8)</f>
        <v>6</v>
      </c>
      <c r="AM8" s="41">
        <f t="shared" ref="AM8:AM31" si="11">IF(F8&gt;0,1,0)</f>
        <v>1</v>
      </c>
      <c r="AN8" s="41">
        <f t="shared" ref="AN8:AN31" si="12">IF(J8&gt;0,1,0)</f>
        <v>1</v>
      </c>
      <c r="AO8" s="41">
        <f t="shared" ref="AO8:AO31" si="13">IF(N8&gt;0,1,0)</f>
        <v>1</v>
      </c>
      <c r="AP8" s="41">
        <f t="shared" ref="AP8:AP31" si="14">IF(R8&gt;0,1,0)</f>
        <v>1</v>
      </c>
      <c r="AQ8" s="41">
        <f t="shared" ref="AQ8:AQ31" si="15">IF(V8&gt;0,1,0)</f>
        <v>1</v>
      </c>
      <c r="AR8" s="41">
        <f t="shared" ref="AR8:AR31" si="16">IF(Z8&gt;0,1,0)</f>
        <v>1</v>
      </c>
    </row>
    <row r="9" spans="1:44">
      <c r="A9" s="11">
        <v>3</v>
      </c>
      <c r="B9" s="14" t="s">
        <v>146</v>
      </c>
      <c r="C9" s="97">
        <v>3</v>
      </c>
      <c r="D9" s="26">
        <v>2</v>
      </c>
      <c r="E9" s="44">
        <v>7</v>
      </c>
      <c r="F9" s="27">
        <v>3</v>
      </c>
      <c r="G9" s="35">
        <v>5</v>
      </c>
      <c r="H9" s="36">
        <v>4</v>
      </c>
      <c r="I9" s="37">
        <v>4.9000000000000004</v>
      </c>
      <c r="J9" s="27">
        <v>4</v>
      </c>
      <c r="K9" s="16">
        <v>8</v>
      </c>
      <c r="L9" s="26">
        <v>3</v>
      </c>
      <c r="M9" s="3">
        <v>7.4</v>
      </c>
      <c r="N9" s="27">
        <v>4</v>
      </c>
      <c r="O9" s="16">
        <v>216</v>
      </c>
      <c r="P9" s="26">
        <v>4</v>
      </c>
      <c r="Q9" s="3">
        <v>230</v>
      </c>
      <c r="R9" s="27">
        <v>4</v>
      </c>
      <c r="S9" s="16">
        <v>3</v>
      </c>
      <c r="T9" s="26">
        <v>2</v>
      </c>
      <c r="U9" s="3">
        <v>6</v>
      </c>
      <c r="V9" s="27">
        <v>3</v>
      </c>
      <c r="W9" s="20">
        <v>1300</v>
      </c>
      <c r="X9" s="26">
        <v>4</v>
      </c>
      <c r="Y9" s="3">
        <v>1100</v>
      </c>
      <c r="Z9" s="38">
        <v>3</v>
      </c>
      <c r="AA9" s="39">
        <f t="shared" si="0"/>
        <v>3.1666666666666665</v>
      </c>
      <c r="AB9" s="40">
        <f t="shared" si="1"/>
        <v>3.4999999999999996</v>
      </c>
      <c r="AC9" s="57" t="str">
        <f t="shared" si="2"/>
        <v>н/ср</v>
      </c>
      <c r="AD9" s="53" t="str">
        <f t="shared" si="2"/>
        <v>н/ср</v>
      </c>
      <c r="AE9" s="41">
        <f t="shared" si="3"/>
        <v>6</v>
      </c>
      <c r="AF9" s="41">
        <f t="shared" si="4"/>
        <v>1</v>
      </c>
      <c r="AG9" s="41">
        <f t="shared" si="5"/>
        <v>1</v>
      </c>
      <c r="AH9" s="41">
        <f t="shared" si="6"/>
        <v>1</v>
      </c>
      <c r="AI9" s="41">
        <f t="shared" si="7"/>
        <v>1</v>
      </c>
      <c r="AJ9" s="41">
        <f t="shared" si="8"/>
        <v>1</v>
      </c>
      <c r="AK9" s="41">
        <f t="shared" si="9"/>
        <v>1</v>
      </c>
      <c r="AL9" s="41">
        <f t="shared" si="10"/>
        <v>6</v>
      </c>
      <c r="AM9" s="41">
        <f t="shared" si="11"/>
        <v>1</v>
      </c>
      <c r="AN9" s="41">
        <f t="shared" si="12"/>
        <v>1</v>
      </c>
      <c r="AO9" s="41">
        <f t="shared" si="13"/>
        <v>1</v>
      </c>
      <c r="AP9" s="41">
        <f t="shared" si="14"/>
        <v>1</v>
      </c>
      <c r="AQ9" s="41">
        <f t="shared" si="15"/>
        <v>1</v>
      </c>
      <c r="AR9" s="41">
        <f t="shared" si="16"/>
        <v>1</v>
      </c>
    </row>
    <row r="10" spans="1:44">
      <c r="A10" s="11">
        <v>4</v>
      </c>
      <c r="B10" s="14" t="s">
        <v>147</v>
      </c>
      <c r="C10" s="97">
        <v>15</v>
      </c>
      <c r="D10" s="26">
        <v>5</v>
      </c>
      <c r="E10" s="44">
        <v>20</v>
      </c>
      <c r="F10" s="27">
        <v>5</v>
      </c>
      <c r="G10" s="35">
        <v>4.3</v>
      </c>
      <c r="H10" s="36">
        <v>5</v>
      </c>
      <c r="I10" s="37">
        <v>4.4000000000000004</v>
      </c>
      <c r="J10" s="27">
        <v>4</v>
      </c>
      <c r="K10" s="16">
        <v>7.27</v>
      </c>
      <c r="L10" s="26">
        <v>4</v>
      </c>
      <c r="M10" s="3">
        <v>7.2</v>
      </c>
      <c r="N10" s="27">
        <v>5</v>
      </c>
      <c r="O10" s="16">
        <v>255</v>
      </c>
      <c r="P10" s="26">
        <v>5</v>
      </c>
      <c r="Q10" s="3">
        <v>248</v>
      </c>
      <c r="R10" s="27">
        <v>5</v>
      </c>
      <c r="S10" s="16">
        <v>24</v>
      </c>
      <c r="T10" s="26">
        <v>5</v>
      </c>
      <c r="U10" s="3">
        <v>25</v>
      </c>
      <c r="V10" s="27">
        <v>5</v>
      </c>
      <c r="W10" s="20">
        <v>1500</v>
      </c>
      <c r="X10" s="26">
        <v>5</v>
      </c>
      <c r="Y10" s="3">
        <v>1600</v>
      </c>
      <c r="Z10" s="38">
        <v>5</v>
      </c>
      <c r="AA10" s="39">
        <f t="shared" si="0"/>
        <v>4.833333333333333</v>
      </c>
      <c r="AB10" s="40">
        <f t="shared" si="1"/>
        <v>4.833333333333333</v>
      </c>
      <c r="AC10" s="57" t="str">
        <f t="shared" si="2"/>
        <v>в/ср</v>
      </c>
      <c r="AD10" s="53" t="str">
        <f t="shared" si="2"/>
        <v>в/ср</v>
      </c>
      <c r="AE10" s="41">
        <f t="shared" si="3"/>
        <v>6</v>
      </c>
      <c r="AF10" s="41">
        <f t="shared" si="4"/>
        <v>1</v>
      </c>
      <c r="AG10" s="41">
        <f t="shared" si="5"/>
        <v>1</v>
      </c>
      <c r="AH10" s="41">
        <f t="shared" si="6"/>
        <v>1</v>
      </c>
      <c r="AI10" s="41">
        <f t="shared" si="7"/>
        <v>1</v>
      </c>
      <c r="AJ10" s="41">
        <f t="shared" si="8"/>
        <v>1</v>
      </c>
      <c r="AK10" s="41">
        <f t="shared" si="9"/>
        <v>1</v>
      </c>
      <c r="AL10" s="41">
        <f t="shared" si="10"/>
        <v>6</v>
      </c>
      <c r="AM10" s="41">
        <f t="shared" si="11"/>
        <v>1</v>
      </c>
      <c r="AN10" s="41">
        <f t="shared" si="12"/>
        <v>1</v>
      </c>
      <c r="AO10" s="41">
        <f t="shared" si="13"/>
        <v>1</v>
      </c>
      <c r="AP10" s="41">
        <f t="shared" si="14"/>
        <v>1</v>
      </c>
      <c r="AQ10" s="41">
        <f t="shared" si="15"/>
        <v>1</v>
      </c>
      <c r="AR10" s="41">
        <f t="shared" si="16"/>
        <v>1</v>
      </c>
    </row>
    <row r="11" spans="1:44">
      <c r="A11" s="11">
        <v>5</v>
      </c>
      <c r="B11" s="14" t="s">
        <v>148</v>
      </c>
      <c r="C11" s="97">
        <v>12</v>
      </c>
      <c r="D11" s="26">
        <v>3</v>
      </c>
      <c r="E11" s="44">
        <v>18</v>
      </c>
      <c r="F11" s="27">
        <v>5</v>
      </c>
      <c r="G11" s="35">
        <v>4.8</v>
      </c>
      <c r="H11" s="36">
        <v>5</v>
      </c>
      <c r="I11" s="37">
        <v>4.8</v>
      </c>
      <c r="J11" s="27">
        <v>5</v>
      </c>
      <c r="K11" s="16">
        <v>8.1</v>
      </c>
      <c r="L11" s="26">
        <v>5</v>
      </c>
      <c r="M11" s="3">
        <v>8.1999999999999993</v>
      </c>
      <c r="N11" s="27">
        <v>5</v>
      </c>
      <c r="O11" s="16">
        <v>175</v>
      </c>
      <c r="P11" s="26">
        <v>4</v>
      </c>
      <c r="Q11" s="3">
        <v>178</v>
      </c>
      <c r="R11" s="27">
        <v>4</v>
      </c>
      <c r="S11" s="16">
        <v>26</v>
      </c>
      <c r="T11" s="26">
        <v>5</v>
      </c>
      <c r="U11" s="3">
        <v>30</v>
      </c>
      <c r="V11" s="27">
        <v>5</v>
      </c>
      <c r="W11" s="20">
        <v>1300</v>
      </c>
      <c r="X11" s="26">
        <v>5</v>
      </c>
      <c r="Y11" s="3">
        <v>1320</v>
      </c>
      <c r="Z11" s="38">
        <v>5</v>
      </c>
      <c r="AA11" s="39">
        <f t="shared" si="0"/>
        <v>4.5</v>
      </c>
      <c r="AB11" s="40">
        <f t="shared" si="1"/>
        <v>4.833333333333333</v>
      </c>
      <c r="AC11" s="57" t="str">
        <f t="shared" si="2"/>
        <v>в/ср</v>
      </c>
      <c r="AD11" s="53" t="str">
        <f t="shared" si="2"/>
        <v>в/ср</v>
      </c>
      <c r="AE11" s="41">
        <f t="shared" si="3"/>
        <v>6</v>
      </c>
      <c r="AF11" s="41">
        <f t="shared" si="4"/>
        <v>1</v>
      </c>
      <c r="AG11" s="41">
        <f t="shared" si="5"/>
        <v>1</v>
      </c>
      <c r="AH11" s="41">
        <f t="shared" si="6"/>
        <v>1</v>
      </c>
      <c r="AI11" s="41">
        <f t="shared" si="7"/>
        <v>1</v>
      </c>
      <c r="AJ11" s="41">
        <f t="shared" si="8"/>
        <v>1</v>
      </c>
      <c r="AK11" s="41">
        <f t="shared" si="9"/>
        <v>1</v>
      </c>
      <c r="AL11" s="41">
        <f t="shared" si="10"/>
        <v>6</v>
      </c>
      <c r="AM11" s="41">
        <f t="shared" si="11"/>
        <v>1</v>
      </c>
      <c r="AN11" s="41">
        <f t="shared" si="12"/>
        <v>1</v>
      </c>
      <c r="AO11" s="41">
        <f t="shared" si="13"/>
        <v>1</v>
      </c>
      <c r="AP11" s="41">
        <f t="shared" si="14"/>
        <v>1</v>
      </c>
      <c r="AQ11" s="41">
        <f t="shared" si="15"/>
        <v>1</v>
      </c>
      <c r="AR11" s="41">
        <f t="shared" si="16"/>
        <v>1</v>
      </c>
    </row>
    <row r="12" spans="1:44">
      <c r="A12" s="11">
        <v>6</v>
      </c>
      <c r="B12" s="14" t="s">
        <v>149</v>
      </c>
      <c r="C12" s="97">
        <v>15</v>
      </c>
      <c r="D12" s="26">
        <v>4</v>
      </c>
      <c r="E12" s="44">
        <v>18</v>
      </c>
      <c r="F12" s="27">
        <v>5</v>
      </c>
      <c r="G12" s="35">
        <v>5</v>
      </c>
      <c r="H12" s="36">
        <v>4</v>
      </c>
      <c r="I12" s="37">
        <v>4.9000000000000004</v>
      </c>
      <c r="J12" s="27">
        <v>4</v>
      </c>
      <c r="K12" s="16">
        <v>8.1</v>
      </c>
      <c r="L12" s="26">
        <v>5</v>
      </c>
      <c r="M12" s="3">
        <v>8.1999999999999993</v>
      </c>
      <c r="N12" s="27">
        <v>5</v>
      </c>
      <c r="O12" s="16">
        <v>190</v>
      </c>
      <c r="P12" s="26">
        <v>4</v>
      </c>
      <c r="Q12" s="3">
        <v>208</v>
      </c>
      <c r="R12" s="27">
        <v>4</v>
      </c>
      <c r="S12" s="16">
        <v>30</v>
      </c>
      <c r="T12" s="26">
        <v>5</v>
      </c>
      <c r="U12" s="3">
        <v>36</v>
      </c>
      <c r="V12" s="27">
        <v>5</v>
      </c>
      <c r="W12" s="20">
        <v>1150</v>
      </c>
      <c r="X12" s="26">
        <v>4</v>
      </c>
      <c r="Y12" s="3">
        <v>1200</v>
      </c>
      <c r="Z12" s="38">
        <v>4</v>
      </c>
      <c r="AA12" s="39">
        <f t="shared" si="0"/>
        <v>4.333333333333333</v>
      </c>
      <c r="AB12" s="40">
        <f t="shared" si="1"/>
        <v>4.4999999999999991</v>
      </c>
      <c r="AC12" s="57" t="str">
        <f t="shared" si="2"/>
        <v>сред</v>
      </c>
      <c r="AD12" s="53" t="str">
        <f t="shared" si="2"/>
        <v>в/ср</v>
      </c>
      <c r="AE12" s="41">
        <f t="shared" si="3"/>
        <v>6</v>
      </c>
      <c r="AF12" s="41">
        <f t="shared" si="4"/>
        <v>1</v>
      </c>
      <c r="AG12" s="41">
        <f t="shared" si="5"/>
        <v>1</v>
      </c>
      <c r="AH12" s="41">
        <f t="shared" si="6"/>
        <v>1</v>
      </c>
      <c r="AI12" s="41">
        <f t="shared" si="7"/>
        <v>1</v>
      </c>
      <c r="AJ12" s="41">
        <f t="shared" si="8"/>
        <v>1</v>
      </c>
      <c r="AK12" s="41">
        <f t="shared" si="9"/>
        <v>1</v>
      </c>
      <c r="AL12" s="41">
        <f t="shared" si="10"/>
        <v>6</v>
      </c>
      <c r="AM12" s="41">
        <f t="shared" si="11"/>
        <v>1</v>
      </c>
      <c r="AN12" s="41">
        <f t="shared" si="12"/>
        <v>1</v>
      </c>
      <c r="AO12" s="41">
        <f t="shared" si="13"/>
        <v>1</v>
      </c>
      <c r="AP12" s="41">
        <f t="shared" si="14"/>
        <v>1</v>
      </c>
      <c r="AQ12" s="41">
        <f t="shared" si="15"/>
        <v>1</v>
      </c>
      <c r="AR12" s="41">
        <f t="shared" si="16"/>
        <v>1</v>
      </c>
    </row>
    <row r="13" spans="1:44">
      <c r="A13" s="11">
        <v>7</v>
      </c>
      <c r="B13" s="14" t="s">
        <v>150</v>
      </c>
      <c r="C13" s="97">
        <v>5</v>
      </c>
      <c r="D13" s="26">
        <v>2</v>
      </c>
      <c r="E13" s="44">
        <v>11</v>
      </c>
      <c r="F13" s="27">
        <v>3</v>
      </c>
      <c r="G13" s="35">
        <v>5.9</v>
      </c>
      <c r="H13" s="36">
        <v>4</v>
      </c>
      <c r="I13" s="37">
        <v>5.8</v>
      </c>
      <c r="J13" s="27">
        <v>4</v>
      </c>
      <c r="K13" s="16">
        <v>9.1</v>
      </c>
      <c r="L13" s="26">
        <v>4</v>
      </c>
      <c r="M13" s="3">
        <v>8.6999999999999993</v>
      </c>
      <c r="N13" s="27">
        <v>4</v>
      </c>
      <c r="O13" s="16">
        <v>160</v>
      </c>
      <c r="P13" s="26">
        <v>3</v>
      </c>
      <c r="Q13" s="3">
        <v>166</v>
      </c>
      <c r="R13" s="27">
        <v>3</v>
      </c>
      <c r="S13" s="16">
        <v>12</v>
      </c>
      <c r="T13" s="26">
        <v>4</v>
      </c>
      <c r="U13" s="3">
        <v>14</v>
      </c>
      <c r="V13" s="27">
        <v>4</v>
      </c>
      <c r="W13" s="20">
        <v>1000</v>
      </c>
      <c r="X13" s="26">
        <v>3</v>
      </c>
      <c r="Y13" s="3">
        <v>1200</v>
      </c>
      <c r="Z13" s="38">
        <v>4</v>
      </c>
      <c r="AA13" s="39">
        <f t="shared" si="0"/>
        <v>3.3333333333333335</v>
      </c>
      <c r="AB13" s="40">
        <f t="shared" si="1"/>
        <v>3.6666666666666661</v>
      </c>
      <c r="AC13" s="57" t="str">
        <f t="shared" si="2"/>
        <v>н/ср</v>
      </c>
      <c r="AD13" s="53" t="str">
        <f t="shared" si="2"/>
        <v>н/ср</v>
      </c>
      <c r="AE13" s="41">
        <f t="shared" si="3"/>
        <v>6</v>
      </c>
      <c r="AF13" s="41">
        <f t="shared" si="4"/>
        <v>1</v>
      </c>
      <c r="AG13" s="41">
        <f t="shared" si="5"/>
        <v>1</v>
      </c>
      <c r="AH13" s="41">
        <f t="shared" si="6"/>
        <v>1</v>
      </c>
      <c r="AI13" s="41">
        <f t="shared" si="7"/>
        <v>1</v>
      </c>
      <c r="AJ13" s="41">
        <f t="shared" si="8"/>
        <v>1</v>
      </c>
      <c r="AK13" s="41">
        <f t="shared" si="9"/>
        <v>1</v>
      </c>
      <c r="AL13" s="41">
        <f t="shared" si="10"/>
        <v>6</v>
      </c>
      <c r="AM13" s="41">
        <f t="shared" si="11"/>
        <v>1</v>
      </c>
      <c r="AN13" s="41">
        <f t="shared" si="12"/>
        <v>1</v>
      </c>
      <c r="AO13" s="41">
        <f t="shared" si="13"/>
        <v>1</v>
      </c>
      <c r="AP13" s="41">
        <f t="shared" si="14"/>
        <v>1</v>
      </c>
      <c r="AQ13" s="41">
        <f t="shared" si="15"/>
        <v>1</v>
      </c>
      <c r="AR13" s="41">
        <f t="shared" si="16"/>
        <v>1</v>
      </c>
    </row>
    <row r="14" spans="1:44">
      <c r="A14" s="11">
        <v>8</v>
      </c>
      <c r="B14" s="14" t="s">
        <v>151</v>
      </c>
      <c r="C14" s="97">
        <v>9</v>
      </c>
      <c r="D14" s="26">
        <v>4</v>
      </c>
      <c r="E14" s="44">
        <v>12</v>
      </c>
      <c r="F14" s="27">
        <v>5</v>
      </c>
      <c r="G14" s="35">
        <v>4.9000000000000004</v>
      </c>
      <c r="H14" s="36">
        <v>4</v>
      </c>
      <c r="I14" s="37">
        <v>4.8</v>
      </c>
      <c r="J14" s="27">
        <v>4</v>
      </c>
      <c r="K14" s="16">
        <v>7.9</v>
      </c>
      <c r="L14" s="26">
        <v>4</v>
      </c>
      <c r="M14" s="3">
        <v>7.4</v>
      </c>
      <c r="N14" s="27">
        <v>4</v>
      </c>
      <c r="O14" s="16">
        <v>245</v>
      </c>
      <c r="P14" s="26">
        <v>5</v>
      </c>
      <c r="Q14" s="3">
        <v>235</v>
      </c>
      <c r="R14" s="27">
        <v>4</v>
      </c>
      <c r="S14" s="16">
        <v>10</v>
      </c>
      <c r="T14" s="26">
        <v>4</v>
      </c>
      <c r="U14" s="3">
        <v>13</v>
      </c>
      <c r="V14" s="27">
        <v>4</v>
      </c>
      <c r="W14" s="20">
        <v>1500</v>
      </c>
      <c r="X14" s="26">
        <v>5</v>
      </c>
      <c r="Y14" s="3">
        <v>1600</v>
      </c>
      <c r="Z14" s="38">
        <v>5</v>
      </c>
      <c r="AA14" s="39">
        <f t="shared" si="0"/>
        <v>4.333333333333333</v>
      </c>
      <c r="AB14" s="40">
        <f t="shared" si="1"/>
        <v>4.333333333333333</v>
      </c>
      <c r="AC14" s="57" t="str">
        <f t="shared" si="2"/>
        <v>сред</v>
      </c>
      <c r="AD14" s="53" t="str">
        <f t="shared" si="2"/>
        <v>сред</v>
      </c>
      <c r="AE14" s="41">
        <f t="shared" si="3"/>
        <v>6</v>
      </c>
      <c r="AF14" s="41">
        <f t="shared" si="4"/>
        <v>1</v>
      </c>
      <c r="AG14" s="41">
        <f t="shared" si="5"/>
        <v>1</v>
      </c>
      <c r="AH14" s="41">
        <f t="shared" si="6"/>
        <v>1</v>
      </c>
      <c r="AI14" s="41">
        <f t="shared" si="7"/>
        <v>1</v>
      </c>
      <c r="AJ14" s="41">
        <f t="shared" si="8"/>
        <v>1</v>
      </c>
      <c r="AK14" s="41">
        <f t="shared" si="9"/>
        <v>1</v>
      </c>
      <c r="AL14" s="41">
        <f t="shared" si="10"/>
        <v>6</v>
      </c>
      <c r="AM14" s="41">
        <f t="shared" si="11"/>
        <v>1</v>
      </c>
      <c r="AN14" s="41">
        <f t="shared" si="12"/>
        <v>1</v>
      </c>
      <c r="AO14" s="41">
        <f t="shared" si="13"/>
        <v>1</v>
      </c>
      <c r="AP14" s="41">
        <f t="shared" si="14"/>
        <v>1</v>
      </c>
      <c r="AQ14" s="41">
        <f t="shared" si="15"/>
        <v>1</v>
      </c>
      <c r="AR14" s="41">
        <f t="shared" si="16"/>
        <v>1</v>
      </c>
    </row>
    <row r="15" spans="1:44">
      <c r="A15" s="11">
        <v>9</v>
      </c>
      <c r="B15" s="14" t="s">
        <v>152</v>
      </c>
      <c r="C15" s="97">
        <v>12</v>
      </c>
      <c r="D15" s="26">
        <v>3</v>
      </c>
      <c r="E15" s="44">
        <v>13</v>
      </c>
      <c r="F15" s="27">
        <v>4</v>
      </c>
      <c r="G15" s="35">
        <v>6.3</v>
      </c>
      <c r="H15" s="36">
        <v>2</v>
      </c>
      <c r="I15" s="37">
        <v>6</v>
      </c>
      <c r="J15" s="27">
        <v>3</v>
      </c>
      <c r="K15" s="16">
        <v>10.4</v>
      </c>
      <c r="L15" s="26">
        <v>2</v>
      </c>
      <c r="M15" s="3">
        <v>8.6</v>
      </c>
      <c r="N15" s="27">
        <v>4</v>
      </c>
      <c r="O15" s="16">
        <v>120</v>
      </c>
      <c r="P15" s="26">
        <v>2</v>
      </c>
      <c r="Q15" s="3">
        <v>155</v>
      </c>
      <c r="R15" s="27">
        <v>2</v>
      </c>
      <c r="S15" s="16">
        <v>8</v>
      </c>
      <c r="T15" s="26">
        <v>3</v>
      </c>
      <c r="U15" s="3">
        <v>15</v>
      </c>
      <c r="V15" s="27">
        <v>4</v>
      </c>
      <c r="W15" s="20">
        <v>1200</v>
      </c>
      <c r="X15" s="26">
        <v>4</v>
      </c>
      <c r="Y15" s="3">
        <v>1200</v>
      </c>
      <c r="Z15" s="38">
        <v>4</v>
      </c>
      <c r="AA15" s="39">
        <f t="shared" si="0"/>
        <v>2.6666666666666665</v>
      </c>
      <c r="AB15" s="40">
        <f t="shared" si="1"/>
        <v>3.4999999999999996</v>
      </c>
      <c r="AC15" s="57" t="str">
        <f t="shared" si="2"/>
        <v>низ</v>
      </c>
      <c r="AD15" s="53" t="str">
        <f t="shared" si="2"/>
        <v>н/ср</v>
      </c>
      <c r="AE15" s="41">
        <f t="shared" si="3"/>
        <v>6</v>
      </c>
      <c r="AF15" s="41">
        <f t="shared" si="4"/>
        <v>1</v>
      </c>
      <c r="AG15" s="41">
        <f t="shared" si="5"/>
        <v>1</v>
      </c>
      <c r="AH15" s="41">
        <f t="shared" si="6"/>
        <v>1</v>
      </c>
      <c r="AI15" s="41">
        <f t="shared" si="7"/>
        <v>1</v>
      </c>
      <c r="AJ15" s="41">
        <f t="shared" si="8"/>
        <v>1</v>
      </c>
      <c r="AK15" s="41">
        <f t="shared" si="9"/>
        <v>1</v>
      </c>
      <c r="AL15" s="41">
        <f t="shared" si="10"/>
        <v>6</v>
      </c>
      <c r="AM15" s="41">
        <f t="shared" si="11"/>
        <v>1</v>
      </c>
      <c r="AN15" s="41">
        <f t="shared" si="12"/>
        <v>1</v>
      </c>
      <c r="AO15" s="41">
        <f t="shared" si="13"/>
        <v>1</v>
      </c>
      <c r="AP15" s="41">
        <f t="shared" si="14"/>
        <v>1</v>
      </c>
      <c r="AQ15" s="41">
        <f t="shared" si="15"/>
        <v>1</v>
      </c>
      <c r="AR15" s="41">
        <f t="shared" si="16"/>
        <v>1</v>
      </c>
    </row>
    <row r="16" spans="1:44">
      <c r="A16" s="11">
        <v>10</v>
      </c>
      <c r="B16" s="14" t="s">
        <v>153</v>
      </c>
      <c r="C16" s="97">
        <v>3</v>
      </c>
      <c r="D16" s="26">
        <v>2</v>
      </c>
      <c r="E16" s="44">
        <v>10</v>
      </c>
      <c r="F16" s="27">
        <v>3</v>
      </c>
      <c r="G16" s="35">
        <v>6.2</v>
      </c>
      <c r="H16" s="36">
        <v>2</v>
      </c>
      <c r="I16" s="37">
        <v>5.9</v>
      </c>
      <c r="J16" s="27">
        <v>4</v>
      </c>
      <c r="K16" s="16">
        <v>8.8000000000000007</v>
      </c>
      <c r="L16" s="26">
        <v>4</v>
      </c>
      <c r="M16" s="3">
        <v>9.5</v>
      </c>
      <c r="N16" s="27">
        <v>3</v>
      </c>
      <c r="O16" s="16">
        <v>163</v>
      </c>
      <c r="P16" s="26">
        <v>3</v>
      </c>
      <c r="Q16" s="3">
        <v>176</v>
      </c>
      <c r="R16" s="27">
        <v>4</v>
      </c>
      <c r="S16" s="16">
        <v>17</v>
      </c>
      <c r="T16" s="26">
        <v>4</v>
      </c>
      <c r="U16" s="3">
        <v>20</v>
      </c>
      <c r="V16" s="27">
        <v>5</v>
      </c>
      <c r="W16" s="20">
        <v>1000</v>
      </c>
      <c r="X16" s="26">
        <v>3</v>
      </c>
      <c r="Y16" s="3">
        <v>1100</v>
      </c>
      <c r="Z16" s="38">
        <v>4</v>
      </c>
      <c r="AA16" s="39">
        <f t="shared" si="0"/>
        <v>3</v>
      </c>
      <c r="AB16" s="40">
        <f t="shared" si="1"/>
        <v>3.8333333333333326</v>
      </c>
      <c r="AC16" s="57" t="str">
        <f t="shared" si="2"/>
        <v>н/ср</v>
      </c>
      <c r="AD16" s="53" t="str">
        <f t="shared" si="2"/>
        <v>н/ср</v>
      </c>
      <c r="AE16" s="41">
        <f t="shared" si="3"/>
        <v>6</v>
      </c>
      <c r="AF16" s="41">
        <f t="shared" si="4"/>
        <v>1</v>
      </c>
      <c r="AG16" s="41">
        <f t="shared" si="5"/>
        <v>1</v>
      </c>
      <c r="AH16" s="41">
        <f t="shared" si="6"/>
        <v>1</v>
      </c>
      <c r="AI16" s="41">
        <f t="shared" si="7"/>
        <v>1</v>
      </c>
      <c r="AJ16" s="41">
        <f t="shared" si="8"/>
        <v>1</v>
      </c>
      <c r="AK16" s="41">
        <f t="shared" si="9"/>
        <v>1</v>
      </c>
      <c r="AL16" s="41">
        <f t="shared" si="10"/>
        <v>6</v>
      </c>
      <c r="AM16" s="41">
        <f t="shared" si="11"/>
        <v>1</v>
      </c>
      <c r="AN16" s="41">
        <f t="shared" si="12"/>
        <v>1</v>
      </c>
      <c r="AO16" s="41">
        <f t="shared" si="13"/>
        <v>1</v>
      </c>
      <c r="AP16" s="41">
        <f t="shared" si="14"/>
        <v>1</v>
      </c>
      <c r="AQ16" s="41">
        <f t="shared" si="15"/>
        <v>1</v>
      </c>
      <c r="AR16" s="41">
        <f t="shared" si="16"/>
        <v>1</v>
      </c>
    </row>
    <row r="17" spans="1:44">
      <c r="A17" s="11">
        <v>11</v>
      </c>
      <c r="B17" s="14" t="s">
        <v>154</v>
      </c>
      <c r="C17" s="97">
        <v>15</v>
      </c>
      <c r="D17" s="26">
        <v>5</v>
      </c>
      <c r="E17" s="44">
        <v>17</v>
      </c>
      <c r="F17" s="27">
        <v>5</v>
      </c>
      <c r="G17" s="35">
        <v>4.7</v>
      </c>
      <c r="H17" s="36">
        <v>4</v>
      </c>
      <c r="I17" s="37">
        <v>4.7</v>
      </c>
      <c r="J17" s="27">
        <v>4</v>
      </c>
      <c r="K17" s="16">
        <v>7.4</v>
      </c>
      <c r="L17" s="26">
        <v>4</v>
      </c>
      <c r="M17" s="3">
        <v>7.4</v>
      </c>
      <c r="N17" s="27">
        <v>4</v>
      </c>
      <c r="O17" s="16">
        <v>242</v>
      </c>
      <c r="P17" s="26">
        <v>5</v>
      </c>
      <c r="Q17" s="3">
        <v>208</v>
      </c>
      <c r="R17" s="27">
        <v>4</v>
      </c>
      <c r="S17" s="16">
        <v>25</v>
      </c>
      <c r="T17" s="26">
        <v>5</v>
      </c>
      <c r="U17" s="3">
        <v>26</v>
      </c>
      <c r="V17" s="27">
        <v>5</v>
      </c>
      <c r="W17" s="20">
        <v>1500</v>
      </c>
      <c r="X17" s="26">
        <v>5</v>
      </c>
      <c r="Y17" s="3">
        <v>1400</v>
      </c>
      <c r="Z17" s="38">
        <v>4</v>
      </c>
      <c r="AA17" s="39">
        <f t="shared" si="0"/>
        <v>4.666666666666667</v>
      </c>
      <c r="AB17" s="40">
        <f t="shared" si="1"/>
        <v>4.333333333333333</v>
      </c>
      <c r="AC17" s="57" t="str">
        <f t="shared" si="2"/>
        <v>в/ср</v>
      </c>
      <c r="AD17" s="53" t="str">
        <f t="shared" si="2"/>
        <v>сред</v>
      </c>
      <c r="AE17" s="41">
        <f t="shared" si="3"/>
        <v>6</v>
      </c>
      <c r="AF17" s="41">
        <f t="shared" si="4"/>
        <v>1</v>
      </c>
      <c r="AG17" s="41">
        <f t="shared" si="5"/>
        <v>1</v>
      </c>
      <c r="AH17" s="41">
        <f t="shared" si="6"/>
        <v>1</v>
      </c>
      <c r="AI17" s="41">
        <f t="shared" si="7"/>
        <v>1</v>
      </c>
      <c r="AJ17" s="41">
        <f t="shared" si="8"/>
        <v>1</v>
      </c>
      <c r="AK17" s="41">
        <f t="shared" si="9"/>
        <v>1</v>
      </c>
      <c r="AL17" s="41">
        <f t="shared" si="10"/>
        <v>6</v>
      </c>
      <c r="AM17" s="41">
        <f t="shared" si="11"/>
        <v>1</v>
      </c>
      <c r="AN17" s="41">
        <f t="shared" si="12"/>
        <v>1</v>
      </c>
      <c r="AO17" s="41">
        <f t="shared" si="13"/>
        <v>1</v>
      </c>
      <c r="AP17" s="41">
        <f t="shared" si="14"/>
        <v>1</v>
      </c>
      <c r="AQ17" s="41">
        <f t="shared" si="15"/>
        <v>1</v>
      </c>
      <c r="AR17" s="41">
        <f t="shared" si="16"/>
        <v>1</v>
      </c>
    </row>
    <row r="18" spans="1:44">
      <c r="A18" s="11">
        <v>12</v>
      </c>
      <c r="B18" s="14" t="s">
        <v>155</v>
      </c>
      <c r="C18" s="97">
        <v>12</v>
      </c>
      <c r="D18" s="26">
        <v>3</v>
      </c>
      <c r="E18" s="44">
        <v>18</v>
      </c>
      <c r="F18" s="27">
        <v>5</v>
      </c>
      <c r="G18" s="35">
        <v>5</v>
      </c>
      <c r="H18" s="36">
        <v>4</v>
      </c>
      <c r="I18" s="37">
        <v>4.9000000000000004</v>
      </c>
      <c r="J18" s="27">
        <v>4</v>
      </c>
      <c r="K18" s="16">
        <v>7.8</v>
      </c>
      <c r="L18" s="26">
        <v>5</v>
      </c>
      <c r="M18" s="3">
        <v>7.6</v>
      </c>
      <c r="N18" s="27">
        <v>5</v>
      </c>
      <c r="O18" s="16">
        <v>182</v>
      </c>
      <c r="P18" s="26">
        <v>4</v>
      </c>
      <c r="Q18" s="3">
        <v>222</v>
      </c>
      <c r="R18" s="27">
        <v>5</v>
      </c>
      <c r="S18" s="16">
        <v>12</v>
      </c>
      <c r="T18" s="26">
        <v>4</v>
      </c>
      <c r="U18" s="3">
        <v>15</v>
      </c>
      <c r="V18" s="27">
        <v>4</v>
      </c>
      <c r="W18" s="20">
        <v>1300</v>
      </c>
      <c r="X18" s="26">
        <v>5</v>
      </c>
      <c r="Y18" s="3">
        <v>1350</v>
      </c>
      <c r="Z18" s="38">
        <v>5</v>
      </c>
      <c r="AA18" s="39">
        <f t="shared" si="0"/>
        <v>4.166666666666667</v>
      </c>
      <c r="AB18" s="40">
        <f t="shared" si="1"/>
        <v>4.6666666666666661</v>
      </c>
      <c r="AC18" s="57" t="str">
        <f t="shared" si="2"/>
        <v>сред</v>
      </c>
      <c r="AD18" s="53" t="str">
        <f t="shared" si="2"/>
        <v>в/ср</v>
      </c>
      <c r="AE18" s="41">
        <f t="shared" si="3"/>
        <v>6</v>
      </c>
      <c r="AF18" s="41">
        <f t="shared" si="4"/>
        <v>1</v>
      </c>
      <c r="AG18" s="41">
        <f t="shared" si="5"/>
        <v>1</v>
      </c>
      <c r="AH18" s="41">
        <f t="shared" si="6"/>
        <v>1</v>
      </c>
      <c r="AI18" s="41">
        <f t="shared" si="7"/>
        <v>1</v>
      </c>
      <c r="AJ18" s="41">
        <f t="shared" si="8"/>
        <v>1</v>
      </c>
      <c r="AK18" s="41">
        <f t="shared" si="9"/>
        <v>1</v>
      </c>
      <c r="AL18" s="41">
        <f t="shared" si="10"/>
        <v>6</v>
      </c>
      <c r="AM18" s="41">
        <f t="shared" si="11"/>
        <v>1</v>
      </c>
      <c r="AN18" s="41">
        <f t="shared" si="12"/>
        <v>1</v>
      </c>
      <c r="AO18" s="41">
        <f t="shared" si="13"/>
        <v>1</v>
      </c>
      <c r="AP18" s="41">
        <f t="shared" si="14"/>
        <v>1</v>
      </c>
      <c r="AQ18" s="41">
        <f t="shared" si="15"/>
        <v>1</v>
      </c>
      <c r="AR18" s="41">
        <f t="shared" si="16"/>
        <v>1</v>
      </c>
    </row>
    <row r="19" spans="1:44">
      <c r="A19" s="11">
        <v>13</v>
      </c>
      <c r="B19" s="14" t="s">
        <v>156</v>
      </c>
      <c r="C19" s="97">
        <v>8</v>
      </c>
      <c r="D19" s="26">
        <v>3</v>
      </c>
      <c r="E19" s="44">
        <v>18</v>
      </c>
      <c r="F19" s="27">
        <v>5</v>
      </c>
      <c r="G19" s="35">
        <v>5.7</v>
      </c>
      <c r="H19" s="36">
        <v>4</v>
      </c>
      <c r="I19" s="37">
        <v>5.7</v>
      </c>
      <c r="J19" s="27">
        <v>4</v>
      </c>
      <c r="K19" s="16">
        <v>8.6999999999999993</v>
      </c>
      <c r="L19" s="26">
        <v>4</v>
      </c>
      <c r="M19" s="3">
        <v>8.1999999999999993</v>
      </c>
      <c r="N19" s="27">
        <v>5</v>
      </c>
      <c r="O19" s="16">
        <v>170</v>
      </c>
      <c r="P19" s="26">
        <v>4</v>
      </c>
      <c r="Q19" s="3">
        <v>172</v>
      </c>
      <c r="R19" s="27">
        <v>4</v>
      </c>
      <c r="S19" s="16">
        <v>14</v>
      </c>
      <c r="T19" s="26">
        <v>4</v>
      </c>
      <c r="U19" s="3">
        <v>20</v>
      </c>
      <c r="V19" s="27">
        <v>5</v>
      </c>
      <c r="W19" s="20">
        <v>1150</v>
      </c>
      <c r="X19" s="26">
        <v>4</v>
      </c>
      <c r="Y19" s="3">
        <v>1500</v>
      </c>
      <c r="Z19" s="38">
        <v>5</v>
      </c>
      <c r="AA19" s="39">
        <f t="shared" si="0"/>
        <v>3.8333333333333335</v>
      </c>
      <c r="AB19" s="40">
        <f t="shared" si="1"/>
        <v>4.6666666666666661</v>
      </c>
      <c r="AC19" s="57" t="str">
        <f t="shared" si="2"/>
        <v>н/ср</v>
      </c>
      <c r="AD19" s="53" t="str">
        <f t="shared" si="2"/>
        <v>в/ср</v>
      </c>
      <c r="AE19" s="41">
        <f t="shared" si="3"/>
        <v>6</v>
      </c>
      <c r="AF19" s="41">
        <f t="shared" si="4"/>
        <v>1</v>
      </c>
      <c r="AG19" s="41">
        <f t="shared" si="5"/>
        <v>1</v>
      </c>
      <c r="AH19" s="41">
        <f t="shared" si="6"/>
        <v>1</v>
      </c>
      <c r="AI19" s="41">
        <f t="shared" si="7"/>
        <v>1</v>
      </c>
      <c r="AJ19" s="41">
        <f t="shared" si="8"/>
        <v>1</v>
      </c>
      <c r="AK19" s="41">
        <f t="shared" si="9"/>
        <v>1</v>
      </c>
      <c r="AL19" s="41">
        <f t="shared" si="10"/>
        <v>6</v>
      </c>
      <c r="AM19" s="41">
        <f t="shared" si="11"/>
        <v>1</v>
      </c>
      <c r="AN19" s="41">
        <f t="shared" si="12"/>
        <v>1</v>
      </c>
      <c r="AO19" s="41">
        <f t="shared" si="13"/>
        <v>1</v>
      </c>
      <c r="AP19" s="41">
        <f t="shared" si="14"/>
        <v>1</v>
      </c>
      <c r="AQ19" s="41">
        <f t="shared" si="15"/>
        <v>1</v>
      </c>
      <c r="AR19" s="41">
        <f t="shared" si="16"/>
        <v>1</v>
      </c>
    </row>
    <row r="20" spans="1:44">
      <c r="A20" s="11">
        <v>14</v>
      </c>
      <c r="B20" s="14" t="s">
        <v>157</v>
      </c>
      <c r="C20" s="97">
        <v>15</v>
      </c>
      <c r="D20" s="26">
        <v>5</v>
      </c>
      <c r="E20" s="44">
        <v>16</v>
      </c>
      <c r="F20" s="27">
        <v>5</v>
      </c>
      <c r="G20" s="35">
        <v>5</v>
      </c>
      <c r="H20" s="36">
        <v>4</v>
      </c>
      <c r="I20" s="37">
        <v>4.9000000000000004</v>
      </c>
      <c r="J20" s="27">
        <v>4</v>
      </c>
      <c r="K20" s="16">
        <v>7.6</v>
      </c>
      <c r="L20" s="26">
        <v>4</v>
      </c>
      <c r="M20" s="3">
        <v>7.2</v>
      </c>
      <c r="N20" s="27">
        <v>5</v>
      </c>
      <c r="O20" s="16">
        <v>227</v>
      </c>
      <c r="P20" s="26">
        <v>4</v>
      </c>
      <c r="Q20" s="3">
        <v>240</v>
      </c>
      <c r="R20" s="27">
        <v>5</v>
      </c>
      <c r="S20" s="16">
        <v>12</v>
      </c>
      <c r="T20" s="26">
        <v>4</v>
      </c>
      <c r="U20" s="3">
        <v>13</v>
      </c>
      <c r="V20" s="27">
        <v>4</v>
      </c>
      <c r="W20" s="20">
        <v>1300</v>
      </c>
      <c r="X20" s="26">
        <v>4</v>
      </c>
      <c r="Y20" s="3">
        <v>1500</v>
      </c>
      <c r="Z20" s="38">
        <v>5</v>
      </c>
      <c r="AA20" s="39">
        <f t="shared" si="0"/>
        <v>4.166666666666667</v>
      </c>
      <c r="AB20" s="40">
        <f t="shared" si="1"/>
        <v>4.6666666666666661</v>
      </c>
      <c r="AC20" s="57" t="str">
        <f t="shared" si="2"/>
        <v>сред</v>
      </c>
      <c r="AD20" s="53" t="str">
        <f t="shared" si="2"/>
        <v>в/ср</v>
      </c>
      <c r="AE20" s="41">
        <f t="shared" si="3"/>
        <v>6</v>
      </c>
      <c r="AF20" s="41">
        <f t="shared" si="4"/>
        <v>1</v>
      </c>
      <c r="AG20" s="41">
        <f t="shared" si="5"/>
        <v>1</v>
      </c>
      <c r="AH20" s="41">
        <f t="shared" si="6"/>
        <v>1</v>
      </c>
      <c r="AI20" s="41">
        <f t="shared" si="7"/>
        <v>1</v>
      </c>
      <c r="AJ20" s="41">
        <f t="shared" si="8"/>
        <v>1</v>
      </c>
      <c r="AK20" s="41">
        <f t="shared" si="9"/>
        <v>1</v>
      </c>
      <c r="AL20" s="41">
        <f t="shared" si="10"/>
        <v>6</v>
      </c>
      <c r="AM20" s="41">
        <f t="shared" si="11"/>
        <v>1</v>
      </c>
      <c r="AN20" s="41">
        <f t="shared" si="12"/>
        <v>1</v>
      </c>
      <c r="AO20" s="41">
        <f t="shared" si="13"/>
        <v>1</v>
      </c>
      <c r="AP20" s="41">
        <f t="shared" si="14"/>
        <v>1</v>
      </c>
      <c r="AQ20" s="41">
        <f t="shared" si="15"/>
        <v>1</v>
      </c>
      <c r="AR20" s="41">
        <f t="shared" si="16"/>
        <v>1</v>
      </c>
    </row>
    <row r="21" spans="1:44">
      <c r="A21" s="11">
        <v>15</v>
      </c>
      <c r="B21" s="14" t="s">
        <v>158</v>
      </c>
      <c r="C21" s="97">
        <v>0</v>
      </c>
      <c r="D21" s="26">
        <v>2</v>
      </c>
      <c r="E21" s="44"/>
      <c r="F21" s="27">
        <v>0</v>
      </c>
      <c r="G21" s="35">
        <v>5.4</v>
      </c>
      <c r="H21" s="36">
        <v>2</v>
      </c>
      <c r="I21" s="37"/>
      <c r="J21" s="27">
        <v>0</v>
      </c>
      <c r="K21" s="16">
        <v>8</v>
      </c>
      <c r="L21" s="26">
        <v>3</v>
      </c>
      <c r="M21" s="3"/>
      <c r="N21" s="27"/>
      <c r="O21" s="16">
        <v>199</v>
      </c>
      <c r="P21" s="26">
        <v>3</v>
      </c>
      <c r="Q21" s="3"/>
      <c r="R21" s="27"/>
      <c r="S21" s="16">
        <v>5</v>
      </c>
      <c r="T21" s="26">
        <v>3</v>
      </c>
      <c r="U21" s="3"/>
      <c r="V21" s="27">
        <v>0</v>
      </c>
      <c r="W21" s="20">
        <v>1300</v>
      </c>
      <c r="X21" s="26">
        <v>4</v>
      </c>
      <c r="Y21" s="3"/>
      <c r="Z21" s="38"/>
      <c r="AA21" s="39">
        <f t="shared" si="0"/>
        <v>2.8333333333333335</v>
      </c>
      <c r="AB21" s="40">
        <f t="shared" si="1"/>
        <v>0</v>
      </c>
      <c r="AC21" s="57" t="str">
        <f t="shared" si="2"/>
        <v>низ</v>
      </c>
      <c r="AD21" s="53" t="str">
        <f t="shared" si="2"/>
        <v xml:space="preserve"> </v>
      </c>
      <c r="AE21" s="41">
        <f t="shared" si="3"/>
        <v>6</v>
      </c>
      <c r="AF21" s="41">
        <f t="shared" si="4"/>
        <v>1</v>
      </c>
      <c r="AG21" s="41">
        <f t="shared" si="5"/>
        <v>1</v>
      </c>
      <c r="AH21" s="41">
        <f t="shared" si="6"/>
        <v>1</v>
      </c>
      <c r="AI21" s="41">
        <f t="shared" si="7"/>
        <v>1</v>
      </c>
      <c r="AJ21" s="41">
        <f t="shared" si="8"/>
        <v>1</v>
      </c>
      <c r="AK21" s="41">
        <f t="shared" si="9"/>
        <v>1</v>
      </c>
      <c r="AL21" s="41">
        <f t="shared" si="10"/>
        <v>0</v>
      </c>
      <c r="AM21" s="41">
        <f t="shared" si="11"/>
        <v>0</v>
      </c>
      <c r="AN21" s="41">
        <f t="shared" si="12"/>
        <v>0</v>
      </c>
      <c r="AO21" s="41">
        <f t="shared" si="13"/>
        <v>0</v>
      </c>
      <c r="AP21" s="41">
        <f t="shared" si="14"/>
        <v>0</v>
      </c>
      <c r="AQ21" s="41">
        <f t="shared" si="15"/>
        <v>0</v>
      </c>
      <c r="AR21" s="41">
        <f t="shared" si="16"/>
        <v>0</v>
      </c>
    </row>
    <row r="22" spans="1:44">
      <c r="A22" s="11">
        <v>16</v>
      </c>
      <c r="B22" s="14" t="s">
        <v>159</v>
      </c>
      <c r="C22" s="97">
        <v>13</v>
      </c>
      <c r="D22" s="26">
        <v>4</v>
      </c>
      <c r="E22" s="44">
        <v>15</v>
      </c>
      <c r="F22" s="27">
        <v>4</v>
      </c>
      <c r="G22" s="35">
        <v>5.3</v>
      </c>
      <c r="H22" s="36">
        <v>4</v>
      </c>
      <c r="I22" s="37">
        <v>5.2</v>
      </c>
      <c r="J22" s="27">
        <v>4</v>
      </c>
      <c r="K22" s="16">
        <v>8.3000000000000007</v>
      </c>
      <c r="L22" s="26">
        <v>5</v>
      </c>
      <c r="M22" s="3">
        <v>8.1</v>
      </c>
      <c r="N22" s="27">
        <v>5</v>
      </c>
      <c r="O22" s="16">
        <v>165</v>
      </c>
      <c r="P22" s="26">
        <v>3</v>
      </c>
      <c r="Q22" s="3">
        <v>188</v>
      </c>
      <c r="R22" s="27">
        <v>4</v>
      </c>
      <c r="S22" s="16">
        <v>24</v>
      </c>
      <c r="T22" s="26">
        <v>5</v>
      </c>
      <c r="U22" s="3">
        <v>28</v>
      </c>
      <c r="V22" s="27">
        <v>5</v>
      </c>
      <c r="W22" s="20">
        <v>1100</v>
      </c>
      <c r="X22" s="26">
        <v>4</v>
      </c>
      <c r="Y22" s="3">
        <v>1100</v>
      </c>
      <c r="Z22" s="38">
        <v>4</v>
      </c>
      <c r="AA22" s="39">
        <f t="shared" si="0"/>
        <v>4.166666666666667</v>
      </c>
      <c r="AB22" s="40">
        <f t="shared" si="1"/>
        <v>4.333333333333333</v>
      </c>
      <c r="AC22" s="57" t="str">
        <f t="shared" si="2"/>
        <v>сред</v>
      </c>
      <c r="AD22" s="53" t="str">
        <f t="shared" si="2"/>
        <v>сред</v>
      </c>
      <c r="AE22" s="41">
        <f t="shared" si="3"/>
        <v>6</v>
      </c>
      <c r="AF22" s="41">
        <f t="shared" si="4"/>
        <v>1</v>
      </c>
      <c r="AG22" s="41">
        <f t="shared" si="5"/>
        <v>1</v>
      </c>
      <c r="AH22" s="41">
        <f t="shared" si="6"/>
        <v>1</v>
      </c>
      <c r="AI22" s="41">
        <f t="shared" si="7"/>
        <v>1</v>
      </c>
      <c r="AJ22" s="41">
        <f t="shared" si="8"/>
        <v>1</v>
      </c>
      <c r="AK22" s="41">
        <f t="shared" si="9"/>
        <v>1</v>
      </c>
      <c r="AL22" s="41">
        <f t="shared" si="10"/>
        <v>6</v>
      </c>
      <c r="AM22" s="41">
        <f t="shared" si="11"/>
        <v>1</v>
      </c>
      <c r="AN22" s="41">
        <f t="shared" si="12"/>
        <v>1</v>
      </c>
      <c r="AO22" s="41">
        <f t="shared" si="13"/>
        <v>1</v>
      </c>
      <c r="AP22" s="41">
        <f t="shared" si="14"/>
        <v>1</v>
      </c>
      <c r="AQ22" s="41">
        <f t="shared" si="15"/>
        <v>1</v>
      </c>
      <c r="AR22" s="41">
        <f t="shared" si="16"/>
        <v>1</v>
      </c>
    </row>
    <row r="23" spans="1:44">
      <c r="A23" s="11">
        <v>17</v>
      </c>
      <c r="B23" s="14" t="s">
        <v>160</v>
      </c>
      <c r="C23" s="97">
        <v>13</v>
      </c>
      <c r="D23" s="26">
        <v>4</v>
      </c>
      <c r="E23" s="44">
        <v>18</v>
      </c>
      <c r="F23" s="27">
        <v>5</v>
      </c>
      <c r="G23" s="35">
        <v>5.3</v>
      </c>
      <c r="H23" s="36">
        <v>4</v>
      </c>
      <c r="I23" s="37">
        <v>5.0999999999999996</v>
      </c>
      <c r="J23" s="27">
        <v>4</v>
      </c>
      <c r="K23" s="16">
        <v>8.5</v>
      </c>
      <c r="L23" s="26">
        <v>4</v>
      </c>
      <c r="M23" s="3">
        <v>8.1</v>
      </c>
      <c r="N23" s="27">
        <v>5</v>
      </c>
      <c r="O23" s="16">
        <v>160</v>
      </c>
      <c r="P23" s="26">
        <v>3</v>
      </c>
      <c r="Q23" s="3">
        <v>173</v>
      </c>
      <c r="R23" s="27">
        <v>4</v>
      </c>
      <c r="S23" s="16">
        <v>25</v>
      </c>
      <c r="T23" s="26">
        <v>5</v>
      </c>
      <c r="U23" s="3">
        <v>30</v>
      </c>
      <c r="V23" s="27">
        <v>5</v>
      </c>
      <c r="W23" s="20">
        <v>1100</v>
      </c>
      <c r="X23" s="26">
        <v>4</v>
      </c>
      <c r="Y23" s="3">
        <v>1300</v>
      </c>
      <c r="Z23" s="38">
        <v>5</v>
      </c>
      <c r="AA23" s="39">
        <f t="shared" si="0"/>
        <v>4</v>
      </c>
      <c r="AB23" s="40">
        <f t="shared" si="1"/>
        <v>4.6666666666666661</v>
      </c>
      <c r="AC23" s="57" t="str">
        <f t="shared" si="2"/>
        <v>сред</v>
      </c>
      <c r="AD23" s="53" t="str">
        <f t="shared" si="2"/>
        <v>в/ср</v>
      </c>
      <c r="AE23" s="41">
        <f t="shared" si="3"/>
        <v>6</v>
      </c>
      <c r="AF23" s="41">
        <f t="shared" si="4"/>
        <v>1</v>
      </c>
      <c r="AG23" s="41">
        <f t="shared" si="5"/>
        <v>1</v>
      </c>
      <c r="AH23" s="41">
        <f t="shared" si="6"/>
        <v>1</v>
      </c>
      <c r="AI23" s="41">
        <f t="shared" si="7"/>
        <v>1</v>
      </c>
      <c r="AJ23" s="41">
        <f t="shared" si="8"/>
        <v>1</v>
      </c>
      <c r="AK23" s="41">
        <f t="shared" si="9"/>
        <v>1</v>
      </c>
      <c r="AL23" s="41">
        <f t="shared" si="10"/>
        <v>6</v>
      </c>
      <c r="AM23" s="41">
        <f t="shared" si="11"/>
        <v>1</v>
      </c>
      <c r="AN23" s="41">
        <f t="shared" si="12"/>
        <v>1</v>
      </c>
      <c r="AO23" s="41">
        <f t="shared" si="13"/>
        <v>1</v>
      </c>
      <c r="AP23" s="41">
        <f t="shared" si="14"/>
        <v>1</v>
      </c>
      <c r="AQ23" s="41">
        <f t="shared" si="15"/>
        <v>1</v>
      </c>
      <c r="AR23" s="41">
        <f t="shared" si="16"/>
        <v>1</v>
      </c>
    </row>
    <row r="24" spans="1:44">
      <c r="A24" s="11">
        <v>18</v>
      </c>
      <c r="B24" s="14" t="s">
        <v>161</v>
      </c>
      <c r="C24" s="97"/>
      <c r="D24" s="26">
        <v>0</v>
      </c>
      <c r="E24" s="44"/>
      <c r="F24" s="27">
        <v>0</v>
      </c>
      <c r="G24" s="35"/>
      <c r="H24" s="36">
        <v>0</v>
      </c>
      <c r="I24" s="37"/>
      <c r="J24" s="27">
        <v>0</v>
      </c>
      <c r="K24" s="16"/>
      <c r="L24" s="26">
        <v>0</v>
      </c>
      <c r="M24" s="3"/>
      <c r="N24" s="27">
        <v>0</v>
      </c>
      <c r="O24" s="16"/>
      <c r="P24" s="26">
        <v>0</v>
      </c>
      <c r="Q24" s="3"/>
      <c r="R24" s="27"/>
      <c r="S24" s="16"/>
      <c r="T24" s="26">
        <v>0</v>
      </c>
      <c r="U24" s="3"/>
      <c r="V24" s="27">
        <v>0</v>
      </c>
      <c r="W24" s="20"/>
      <c r="X24" s="26">
        <v>0</v>
      </c>
      <c r="Y24" s="3"/>
      <c r="Z24" s="38">
        <v>0</v>
      </c>
      <c r="AA24" s="39">
        <f t="shared" si="0"/>
        <v>0</v>
      </c>
      <c r="AB24" s="40">
        <f t="shared" si="1"/>
        <v>0</v>
      </c>
      <c r="AC24" s="57" t="str">
        <f t="shared" si="2"/>
        <v xml:space="preserve"> </v>
      </c>
      <c r="AD24" s="53" t="str">
        <f t="shared" si="2"/>
        <v xml:space="preserve"> </v>
      </c>
      <c r="AE24" s="41">
        <f t="shared" si="3"/>
        <v>0</v>
      </c>
      <c r="AF24" s="41">
        <f t="shared" si="4"/>
        <v>0</v>
      </c>
      <c r="AG24" s="41">
        <f t="shared" si="5"/>
        <v>0</v>
      </c>
      <c r="AH24" s="41">
        <f t="shared" si="6"/>
        <v>0</v>
      </c>
      <c r="AI24" s="41">
        <f t="shared" si="7"/>
        <v>0</v>
      </c>
      <c r="AJ24" s="41">
        <f t="shared" si="8"/>
        <v>0</v>
      </c>
      <c r="AK24" s="41">
        <f t="shared" si="9"/>
        <v>0</v>
      </c>
      <c r="AL24" s="41">
        <f t="shared" si="10"/>
        <v>0</v>
      </c>
      <c r="AM24" s="41">
        <f t="shared" si="11"/>
        <v>0</v>
      </c>
      <c r="AN24" s="41">
        <f t="shared" si="12"/>
        <v>0</v>
      </c>
      <c r="AO24" s="41">
        <f t="shared" si="13"/>
        <v>0</v>
      </c>
      <c r="AP24" s="41">
        <f t="shared" si="14"/>
        <v>0</v>
      </c>
      <c r="AQ24" s="41">
        <f t="shared" si="15"/>
        <v>0</v>
      </c>
      <c r="AR24" s="41">
        <f t="shared" si="16"/>
        <v>0</v>
      </c>
    </row>
    <row r="25" spans="1:44">
      <c r="A25" s="11">
        <v>19</v>
      </c>
      <c r="B25" s="14" t="s">
        <v>162</v>
      </c>
      <c r="C25" s="97">
        <v>13</v>
      </c>
      <c r="D25" s="26">
        <v>4</v>
      </c>
      <c r="E25" s="44">
        <v>13</v>
      </c>
      <c r="F25" s="27">
        <v>4</v>
      </c>
      <c r="G25" s="35">
        <v>5.4</v>
      </c>
      <c r="H25" s="36">
        <v>4</v>
      </c>
      <c r="I25" s="37">
        <v>5.2</v>
      </c>
      <c r="J25" s="27">
        <v>4</v>
      </c>
      <c r="K25" s="16">
        <v>8.8000000000000007</v>
      </c>
      <c r="L25" s="26">
        <v>4</v>
      </c>
      <c r="M25" s="3">
        <v>8.3000000000000007</v>
      </c>
      <c r="N25" s="27">
        <v>5</v>
      </c>
      <c r="O25" s="16">
        <v>155</v>
      </c>
      <c r="P25" s="26">
        <v>2</v>
      </c>
      <c r="Q25" s="3">
        <v>167</v>
      </c>
      <c r="R25" s="27">
        <v>3</v>
      </c>
      <c r="S25" s="16">
        <v>10</v>
      </c>
      <c r="T25" s="26">
        <v>3</v>
      </c>
      <c r="U25" s="3">
        <v>14</v>
      </c>
      <c r="V25" s="27">
        <v>4</v>
      </c>
      <c r="W25" s="20">
        <v>1000</v>
      </c>
      <c r="X25" s="26">
        <v>3</v>
      </c>
      <c r="Y25" s="3">
        <v>1100</v>
      </c>
      <c r="Z25" s="38">
        <v>4</v>
      </c>
      <c r="AA25" s="39">
        <f t="shared" si="0"/>
        <v>3.3333333333333335</v>
      </c>
      <c r="AB25" s="40">
        <f t="shared" si="1"/>
        <v>3.9999999999999996</v>
      </c>
      <c r="AC25" s="57" t="str">
        <f t="shared" si="2"/>
        <v>н/ср</v>
      </c>
      <c r="AD25" s="53" t="str">
        <f t="shared" si="2"/>
        <v>сред</v>
      </c>
      <c r="AE25" s="41">
        <f t="shared" si="3"/>
        <v>6</v>
      </c>
      <c r="AF25" s="41">
        <f t="shared" si="4"/>
        <v>1</v>
      </c>
      <c r="AG25" s="41">
        <f t="shared" si="5"/>
        <v>1</v>
      </c>
      <c r="AH25" s="41">
        <f t="shared" si="6"/>
        <v>1</v>
      </c>
      <c r="AI25" s="41">
        <f t="shared" si="7"/>
        <v>1</v>
      </c>
      <c r="AJ25" s="41">
        <f t="shared" si="8"/>
        <v>1</v>
      </c>
      <c r="AK25" s="41">
        <f t="shared" si="9"/>
        <v>1</v>
      </c>
      <c r="AL25" s="41">
        <f t="shared" si="10"/>
        <v>6</v>
      </c>
      <c r="AM25" s="41">
        <f t="shared" si="11"/>
        <v>1</v>
      </c>
      <c r="AN25" s="41">
        <f t="shared" si="12"/>
        <v>1</v>
      </c>
      <c r="AO25" s="41">
        <f t="shared" si="13"/>
        <v>1</v>
      </c>
      <c r="AP25" s="41">
        <f t="shared" si="14"/>
        <v>1</v>
      </c>
      <c r="AQ25" s="41">
        <f t="shared" si="15"/>
        <v>1</v>
      </c>
      <c r="AR25" s="41">
        <f t="shared" si="16"/>
        <v>1</v>
      </c>
    </row>
    <row r="26" spans="1:44">
      <c r="A26" s="11">
        <v>20</v>
      </c>
      <c r="B26" s="14" t="s">
        <v>163</v>
      </c>
      <c r="C26" s="97">
        <v>10</v>
      </c>
      <c r="D26" s="26">
        <v>4</v>
      </c>
      <c r="E26" s="44"/>
      <c r="F26" s="27">
        <v>0</v>
      </c>
      <c r="G26" s="35">
        <v>4.9000000000000004</v>
      </c>
      <c r="H26" s="36">
        <v>4</v>
      </c>
      <c r="I26" s="37"/>
      <c r="J26" s="27">
        <v>0</v>
      </c>
      <c r="K26" s="16">
        <v>7.6</v>
      </c>
      <c r="L26" s="26">
        <v>4</v>
      </c>
      <c r="M26" s="3"/>
      <c r="N26" s="27">
        <v>0</v>
      </c>
      <c r="O26" s="16">
        <v>199</v>
      </c>
      <c r="P26" s="26">
        <v>3</v>
      </c>
      <c r="Q26" s="3"/>
      <c r="R26" s="27"/>
      <c r="S26" s="16">
        <v>13</v>
      </c>
      <c r="T26" s="26">
        <v>4</v>
      </c>
      <c r="U26" s="3"/>
      <c r="V26" s="27">
        <v>0</v>
      </c>
      <c r="W26" s="20">
        <v>1300</v>
      </c>
      <c r="X26" s="26">
        <v>4</v>
      </c>
      <c r="Y26" s="3"/>
      <c r="Z26" s="38">
        <v>0</v>
      </c>
      <c r="AA26" s="39">
        <f t="shared" si="0"/>
        <v>3.8333333333333335</v>
      </c>
      <c r="AB26" s="40">
        <f t="shared" si="1"/>
        <v>0</v>
      </c>
      <c r="AC26" s="57" t="str">
        <f t="shared" si="2"/>
        <v>н/ср</v>
      </c>
      <c r="AD26" s="53" t="str">
        <f t="shared" si="2"/>
        <v xml:space="preserve"> </v>
      </c>
      <c r="AE26" s="41">
        <f t="shared" si="3"/>
        <v>6</v>
      </c>
      <c r="AF26" s="41">
        <f t="shared" si="4"/>
        <v>1</v>
      </c>
      <c r="AG26" s="41">
        <f t="shared" si="5"/>
        <v>1</v>
      </c>
      <c r="AH26" s="41">
        <f t="shared" si="6"/>
        <v>1</v>
      </c>
      <c r="AI26" s="41">
        <f t="shared" si="7"/>
        <v>1</v>
      </c>
      <c r="AJ26" s="41">
        <f t="shared" si="8"/>
        <v>1</v>
      </c>
      <c r="AK26" s="41">
        <f t="shared" si="9"/>
        <v>1</v>
      </c>
      <c r="AL26" s="41">
        <f t="shared" si="10"/>
        <v>0</v>
      </c>
      <c r="AM26" s="41">
        <f t="shared" si="11"/>
        <v>0</v>
      </c>
      <c r="AN26" s="41">
        <f t="shared" si="12"/>
        <v>0</v>
      </c>
      <c r="AO26" s="41">
        <f t="shared" si="13"/>
        <v>0</v>
      </c>
      <c r="AP26" s="41">
        <f t="shared" si="14"/>
        <v>0</v>
      </c>
      <c r="AQ26" s="41">
        <f t="shared" si="15"/>
        <v>0</v>
      </c>
      <c r="AR26" s="41">
        <f t="shared" si="16"/>
        <v>0</v>
      </c>
    </row>
    <row r="27" spans="1:44">
      <c r="A27" s="11">
        <v>21</v>
      </c>
      <c r="B27" s="14"/>
      <c r="C27" s="24"/>
      <c r="D27" s="26"/>
      <c r="E27" s="26"/>
      <c r="F27" s="27"/>
      <c r="G27" s="35"/>
      <c r="H27" s="36"/>
      <c r="I27" s="37"/>
      <c r="J27" s="27"/>
      <c r="K27" s="16"/>
      <c r="L27" s="26"/>
      <c r="M27" s="3"/>
      <c r="N27" s="27"/>
      <c r="O27" s="16"/>
      <c r="P27" s="26"/>
      <c r="Q27" s="3"/>
      <c r="R27" s="27"/>
      <c r="S27" s="16"/>
      <c r="T27" s="26"/>
      <c r="U27" s="3"/>
      <c r="V27" s="27"/>
      <c r="W27" s="20"/>
      <c r="X27" s="26"/>
      <c r="Y27" s="3"/>
      <c r="Z27" s="38"/>
      <c r="AA27" s="39">
        <f t="shared" si="0"/>
        <v>0</v>
      </c>
      <c r="AB27" s="40">
        <f t="shared" si="1"/>
        <v>0</v>
      </c>
      <c r="AC27" s="57" t="str">
        <f t="shared" si="2"/>
        <v xml:space="preserve"> </v>
      </c>
      <c r="AD27" s="53" t="str">
        <f t="shared" si="2"/>
        <v xml:space="preserve"> </v>
      </c>
      <c r="AE27" s="41">
        <f t="shared" si="3"/>
        <v>0</v>
      </c>
      <c r="AF27" s="41">
        <f t="shared" si="4"/>
        <v>0</v>
      </c>
      <c r="AG27" s="41">
        <f t="shared" si="5"/>
        <v>0</v>
      </c>
      <c r="AH27" s="41">
        <f t="shared" si="6"/>
        <v>0</v>
      </c>
      <c r="AI27" s="41">
        <f t="shared" si="7"/>
        <v>0</v>
      </c>
      <c r="AJ27" s="41">
        <f t="shared" si="8"/>
        <v>0</v>
      </c>
      <c r="AK27" s="41">
        <f t="shared" si="9"/>
        <v>0</v>
      </c>
      <c r="AL27" s="41">
        <f t="shared" si="10"/>
        <v>0</v>
      </c>
      <c r="AM27" s="41">
        <f t="shared" si="11"/>
        <v>0</v>
      </c>
      <c r="AN27" s="41">
        <f t="shared" si="12"/>
        <v>0</v>
      </c>
      <c r="AO27" s="41">
        <f t="shared" si="13"/>
        <v>0</v>
      </c>
      <c r="AP27" s="41">
        <f t="shared" si="14"/>
        <v>0</v>
      </c>
      <c r="AQ27" s="41">
        <f t="shared" si="15"/>
        <v>0</v>
      </c>
      <c r="AR27" s="41">
        <f t="shared" si="16"/>
        <v>0</v>
      </c>
    </row>
    <row r="28" spans="1:44">
      <c r="A28" s="11">
        <v>22</v>
      </c>
      <c r="B28" s="14"/>
      <c r="C28" s="24"/>
      <c r="D28" s="26"/>
      <c r="E28" s="26"/>
      <c r="F28" s="27"/>
      <c r="G28" s="35"/>
      <c r="H28" s="36"/>
      <c r="I28" s="37"/>
      <c r="J28" s="27"/>
      <c r="K28" s="16"/>
      <c r="L28" s="26"/>
      <c r="M28" s="3"/>
      <c r="N28" s="27"/>
      <c r="O28" s="16"/>
      <c r="P28" s="26"/>
      <c r="Q28" s="3"/>
      <c r="R28" s="27"/>
      <c r="S28" s="16"/>
      <c r="T28" s="26"/>
      <c r="U28" s="3"/>
      <c r="V28" s="27"/>
      <c r="W28" s="20"/>
      <c r="X28" s="26"/>
      <c r="Y28" s="3"/>
      <c r="Z28" s="38"/>
      <c r="AA28" s="39">
        <f t="shared" si="0"/>
        <v>0</v>
      </c>
      <c r="AB28" s="40">
        <f t="shared" si="1"/>
        <v>0</v>
      </c>
      <c r="AC28" s="57" t="str">
        <f t="shared" si="2"/>
        <v xml:space="preserve"> </v>
      </c>
      <c r="AD28" s="53" t="str">
        <f t="shared" si="2"/>
        <v xml:space="preserve"> </v>
      </c>
      <c r="AE28" s="41">
        <f t="shared" si="3"/>
        <v>0</v>
      </c>
      <c r="AF28" s="41">
        <f t="shared" si="4"/>
        <v>0</v>
      </c>
      <c r="AG28" s="41">
        <f t="shared" si="5"/>
        <v>0</v>
      </c>
      <c r="AH28" s="41">
        <f t="shared" si="6"/>
        <v>0</v>
      </c>
      <c r="AI28" s="41">
        <f t="shared" si="7"/>
        <v>0</v>
      </c>
      <c r="AJ28" s="41">
        <f t="shared" si="8"/>
        <v>0</v>
      </c>
      <c r="AK28" s="41">
        <f t="shared" si="9"/>
        <v>0</v>
      </c>
      <c r="AL28" s="41">
        <f t="shared" si="10"/>
        <v>0</v>
      </c>
      <c r="AM28" s="41">
        <f t="shared" si="11"/>
        <v>0</v>
      </c>
      <c r="AN28" s="41">
        <f t="shared" si="12"/>
        <v>0</v>
      </c>
      <c r="AO28" s="41">
        <f t="shared" si="13"/>
        <v>0</v>
      </c>
      <c r="AP28" s="41">
        <f t="shared" si="14"/>
        <v>0</v>
      </c>
      <c r="AQ28" s="41">
        <f t="shared" si="15"/>
        <v>0</v>
      </c>
      <c r="AR28" s="41">
        <f t="shared" si="16"/>
        <v>0</v>
      </c>
    </row>
    <row r="29" spans="1:44">
      <c r="A29" s="11">
        <v>23</v>
      </c>
      <c r="B29" s="14"/>
      <c r="C29" s="24"/>
      <c r="D29" s="26"/>
      <c r="E29" s="26"/>
      <c r="F29" s="27"/>
      <c r="G29" s="35"/>
      <c r="H29" s="36"/>
      <c r="I29" s="37"/>
      <c r="J29" s="27"/>
      <c r="K29" s="16"/>
      <c r="L29" s="26"/>
      <c r="M29" s="3"/>
      <c r="N29" s="27"/>
      <c r="O29" s="16"/>
      <c r="P29" s="26"/>
      <c r="Q29" s="3"/>
      <c r="R29" s="27"/>
      <c r="S29" s="16"/>
      <c r="T29" s="26"/>
      <c r="U29" s="3"/>
      <c r="V29" s="27"/>
      <c r="W29" s="20"/>
      <c r="X29" s="26"/>
      <c r="Y29" s="3"/>
      <c r="Z29" s="38"/>
      <c r="AA29" s="39">
        <f t="shared" si="0"/>
        <v>0</v>
      </c>
      <c r="AB29" s="40">
        <f t="shared" si="1"/>
        <v>0</v>
      </c>
      <c r="AC29" s="57" t="str">
        <f t="shared" si="2"/>
        <v xml:space="preserve"> </v>
      </c>
      <c r="AD29" s="53" t="str">
        <f t="shared" si="2"/>
        <v xml:space="preserve"> </v>
      </c>
      <c r="AE29" s="41">
        <f t="shared" si="3"/>
        <v>0</v>
      </c>
      <c r="AF29" s="41">
        <f t="shared" si="4"/>
        <v>0</v>
      </c>
      <c r="AG29" s="41">
        <f t="shared" si="5"/>
        <v>0</v>
      </c>
      <c r="AH29" s="41">
        <f t="shared" si="6"/>
        <v>0</v>
      </c>
      <c r="AI29" s="41">
        <f t="shared" si="7"/>
        <v>0</v>
      </c>
      <c r="AJ29" s="41">
        <f t="shared" si="8"/>
        <v>0</v>
      </c>
      <c r="AK29" s="41">
        <f t="shared" si="9"/>
        <v>0</v>
      </c>
      <c r="AL29" s="41">
        <f t="shared" si="10"/>
        <v>0</v>
      </c>
      <c r="AM29" s="41">
        <f t="shared" si="11"/>
        <v>0</v>
      </c>
      <c r="AN29" s="41">
        <f t="shared" si="12"/>
        <v>0</v>
      </c>
      <c r="AO29" s="41">
        <f t="shared" si="13"/>
        <v>0</v>
      </c>
      <c r="AP29" s="41">
        <f t="shared" si="14"/>
        <v>0</v>
      </c>
      <c r="AQ29" s="41">
        <f t="shared" si="15"/>
        <v>0</v>
      </c>
      <c r="AR29" s="41">
        <f t="shared" si="16"/>
        <v>0</v>
      </c>
    </row>
    <row r="30" spans="1:44">
      <c r="A30" s="11">
        <v>24</v>
      </c>
      <c r="B30" s="14"/>
      <c r="C30" s="24"/>
      <c r="D30" s="26"/>
      <c r="E30" s="26"/>
      <c r="F30" s="27"/>
      <c r="G30" s="35"/>
      <c r="H30" s="36"/>
      <c r="I30" s="37"/>
      <c r="J30" s="27"/>
      <c r="K30" s="16"/>
      <c r="L30" s="26"/>
      <c r="M30" s="3"/>
      <c r="N30" s="27"/>
      <c r="O30" s="16"/>
      <c r="P30" s="26"/>
      <c r="Q30" s="3"/>
      <c r="R30" s="27"/>
      <c r="S30" s="16"/>
      <c r="T30" s="26"/>
      <c r="U30" s="3"/>
      <c r="V30" s="27"/>
      <c r="W30" s="20"/>
      <c r="X30" s="26"/>
      <c r="Y30" s="3"/>
      <c r="Z30" s="38"/>
      <c r="AA30" s="39">
        <f t="shared" si="0"/>
        <v>0</v>
      </c>
      <c r="AB30" s="40">
        <f t="shared" si="1"/>
        <v>0</v>
      </c>
      <c r="AC30" s="57" t="str">
        <f t="shared" si="2"/>
        <v xml:space="preserve"> </v>
      </c>
      <c r="AD30" s="53" t="str">
        <f t="shared" si="2"/>
        <v xml:space="preserve"> </v>
      </c>
      <c r="AE30" s="41">
        <f t="shared" si="3"/>
        <v>0</v>
      </c>
      <c r="AF30" s="41">
        <f t="shared" si="4"/>
        <v>0</v>
      </c>
      <c r="AG30" s="41">
        <f t="shared" si="5"/>
        <v>0</v>
      </c>
      <c r="AH30" s="41">
        <f t="shared" si="6"/>
        <v>0</v>
      </c>
      <c r="AI30" s="41">
        <f t="shared" si="7"/>
        <v>0</v>
      </c>
      <c r="AJ30" s="41">
        <f t="shared" si="8"/>
        <v>0</v>
      </c>
      <c r="AK30" s="41">
        <f t="shared" si="9"/>
        <v>0</v>
      </c>
      <c r="AL30" s="41">
        <f t="shared" si="10"/>
        <v>0</v>
      </c>
      <c r="AM30" s="41">
        <f t="shared" si="11"/>
        <v>0</v>
      </c>
      <c r="AN30" s="41">
        <f t="shared" si="12"/>
        <v>0</v>
      </c>
      <c r="AO30" s="41">
        <f t="shared" si="13"/>
        <v>0</v>
      </c>
      <c r="AP30" s="41">
        <f t="shared" si="14"/>
        <v>0</v>
      </c>
      <c r="AQ30" s="41">
        <f t="shared" si="15"/>
        <v>0</v>
      </c>
      <c r="AR30" s="41">
        <f t="shared" si="16"/>
        <v>0</v>
      </c>
    </row>
    <row r="31" spans="1:44" ht="15.75" thickBot="1">
      <c r="A31" s="12">
        <v>25</v>
      </c>
      <c r="B31" s="15"/>
      <c r="C31" s="24"/>
      <c r="D31" s="26"/>
      <c r="E31" s="49"/>
      <c r="F31" s="50"/>
      <c r="G31" s="17"/>
      <c r="H31" s="7"/>
      <c r="I31" s="7"/>
      <c r="J31" s="8"/>
      <c r="K31" s="17"/>
      <c r="L31" s="49"/>
      <c r="M31" s="7"/>
      <c r="N31" s="8"/>
      <c r="O31" s="17"/>
      <c r="P31" s="49"/>
      <c r="Q31" s="7"/>
      <c r="R31" s="8"/>
      <c r="S31" s="17"/>
      <c r="T31" s="7"/>
      <c r="U31" s="7"/>
      <c r="V31" s="8"/>
      <c r="W31" s="21"/>
      <c r="X31" s="7"/>
      <c r="Y31" s="7"/>
      <c r="Z31" s="15"/>
      <c r="AA31" s="39">
        <f t="shared" si="0"/>
        <v>0</v>
      </c>
      <c r="AB31" s="40">
        <f t="shared" si="1"/>
        <v>0</v>
      </c>
      <c r="AC31" s="71" t="str">
        <f t="shared" si="2"/>
        <v xml:space="preserve"> </v>
      </c>
      <c r="AD31" s="72" t="str">
        <f t="shared" si="2"/>
        <v xml:space="preserve"> </v>
      </c>
      <c r="AE31" s="41">
        <f t="shared" si="3"/>
        <v>0</v>
      </c>
      <c r="AF31" s="41">
        <f t="shared" si="4"/>
        <v>0</v>
      </c>
      <c r="AG31" s="41">
        <f t="shared" si="5"/>
        <v>0</v>
      </c>
      <c r="AH31" s="41">
        <f t="shared" si="6"/>
        <v>0</v>
      </c>
      <c r="AI31" s="41">
        <f t="shared" si="7"/>
        <v>0</v>
      </c>
      <c r="AJ31" s="41">
        <f t="shared" si="8"/>
        <v>0</v>
      </c>
      <c r="AK31" s="41">
        <f t="shared" si="9"/>
        <v>0</v>
      </c>
      <c r="AL31" s="41">
        <f t="shared" si="10"/>
        <v>0</v>
      </c>
      <c r="AM31" s="41">
        <f t="shared" si="11"/>
        <v>0</v>
      </c>
      <c r="AN31" s="41">
        <f t="shared" si="12"/>
        <v>0</v>
      </c>
      <c r="AO31" s="41">
        <f t="shared" si="13"/>
        <v>0</v>
      </c>
      <c r="AP31" s="41">
        <f t="shared" si="14"/>
        <v>0</v>
      </c>
      <c r="AQ31" s="41">
        <f t="shared" si="15"/>
        <v>0</v>
      </c>
      <c r="AR31" s="41">
        <f t="shared" si="16"/>
        <v>0</v>
      </c>
    </row>
    <row r="32" spans="1:44">
      <c r="A32" s="100" t="s">
        <v>12</v>
      </c>
      <c r="B32" s="101"/>
      <c r="C32" s="28"/>
      <c r="D32" s="67">
        <f>COUNTIF(D7:D31,"&gt;2")/COUNTIF(D7:D31,"&gt;0")</f>
        <v>0.78947368421052633</v>
      </c>
      <c r="E32" s="29"/>
      <c r="F32" s="67">
        <f>COUNTIF(F7:F31,"&gt;2")/COUNTIF(F7:F31,"&gt;0")</f>
        <v>1</v>
      </c>
      <c r="G32" s="28"/>
      <c r="H32" s="67">
        <f>COUNTIF(H7:H31,"&gt;2")/COUNTIF(H7:H31,"&gt;0")</f>
        <v>0.84210526315789469</v>
      </c>
      <c r="I32" s="29"/>
      <c r="J32" s="67">
        <f>COUNTIF(J7:J31,"&gt;2")/COUNTIF(J7:J31,"&gt;0")</f>
        <v>1</v>
      </c>
      <c r="K32" s="28"/>
      <c r="L32" s="67">
        <f>COUNTIF(L7:L31,"&gt;2")/COUNTIF(L7:L31,"&gt;0")</f>
        <v>0.94736842105263153</v>
      </c>
      <c r="M32" s="29"/>
      <c r="N32" s="67">
        <f>COUNTIF(N7:N31,"&gt;2")/COUNTIF(N7:N31,"&gt;0")</f>
        <v>1</v>
      </c>
      <c r="O32" s="28"/>
      <c r="P32" s="67">
        <f>COUNTIF(P7:P31,"&gt;2")/COUNTIF(P7:P31,"&gt;0")</f>
        <v>0.89473684210526316</v>
      </c>
      <c r="Q32" s="29"/>
      <c r="R32" s="67">
        <f>COUNTIF(R7:R31,"&gt;2")/COUNTIF(R7:R31,"&gt;0")</f>
        <v>0.94117647058823528</v>
      </c>
      <c r="S32" s="28"/>
      <c r="T32" s="67">
        <f>COUNTIF(T7:T31,"&gt;2")/COUNTIF(T7:T31,"&gt;0")</f>
        <v>0.94736842105263153</v>
      </c>
      <c r="U32" s="29"/>
      <c r="V32" s="67">
        <f>COUNTIF(V7:V31,"&gt;2")/COUNTIF(V7:V31,"&gt;0")</f>
        <v>1</v>
      </c>
      <c r="W32" s="28"/>
      <c r="X32" s="67">
        <f>COUNTIF(X7:X31,"&gt;2")/COUNTIF(X7:X31,"&gt;0")</f>
        <v>1</v>
      </c>
      <c r="Y32" s="29"/>
      <c r="Z32" s="67">
        <f>COUNTIF(Z7:Z31,"&gt;2")/COUNTIF(Z7:Z31,"&gt;0")</f>
        <v>1</v>
      </c>
      <c r="AA32" s="68">
        <f>(D32+H32+L32+P32+T32+X32)/6</f>
        <v>0.90350877192982459</v>
      </c>
      <c r="AB32" s="69">
        <f>(F32+J32+N32+R32+V32+Z32)/6</f>
        <v>0.99019607843137258</v>
      </c>
      <c r="AC32" s="74">
        <f>COUNTIF(AC7:AC31,"выс")</f>
        <v>0</v>
      </c>
      <c r="AD32" s="75">
        <f>COUNTIF(AD7:AD31,"выс")</f>
        <v>0</v>
      </c>
    </row>
    <row r="33" spans="1:30">
      <c r="A33" s="102" t="s">
        <v>13</v>
      </c>
      <c r="B33" s="103"/>
      <c r="C33" s="30"/>
      <c r="D33" s="64">
        <f>COUNTIF(D7:D31,"&gt;3")/COUNTIF(D7:D31,"&gt;0")</f>
        <v>0.57894736842105265</v>
      </c>
      <c r="E33" s="65"/>
      <c r="F33" s="66">
        <f>COUNTIF(F7:F31,"&gt;3")/COUNTIF(F7:F31,"&gt;0")</f>
        <v>0.82352941176470584</v>
      </c>
      <c r="G33" s="57"/>
      <c r="H33" s="64">
        <f>COUNTIF(H7:H31,"&gt;3")/COUNTIF(H7:H31,"&gt;0")</f>
        <v>0.84210526315789469</v>
      </c>
      <c r="I33" s="65"/>
      <c r="J33" s="66">
        <f>COUNTIF(J7:J31,"&gt;3")/COUNTIF(J7:J31,"&gt;0")</f>
        <v>0.94117647058823528</v>
      </c>
      <c r="K33" s="57"/>
      <c r="L33" s="64">
        <f>COUNTIF(L7:L31,"&gt;3")/COUNTIF(L7:L31,"&gt;0")</f>
        <v>0.84210526315789469</v>
      </c>
      <c r="M33" s="65"/>
      <c r="N33" s="66">
        <f>COUNTIF(N7:N31,"&gt;3")/COUNTIF(N7:N31,"&gt;0")</f>
        <v>0.94117647058823528</v>
      </c>
      <c r="O33" s="57"/>
      <c r="P33" s="64">
        <f>COUNTIF(P7:P31,"&gt;3")/COUNTIF(P7:P31,"&gt;0")</f>
        <v>0.57894736842105265</v>
      </c>
      <c r="Q33" s="65"/>
      <c r="R33" s="66">
        <f>COUNTIF(R7:R31,"&gt;3")/COUNTIF(R7:R31,"&gt;0")</f>
        <v>0.82352941176470584</v>
      </c>
      <c r="S33" s="57"/>
      <c r="T33" s="64">
        <f>COUNTIF(T7:T31,"&gt;3")/COUNTIF(T7:T31,"&gt;0")</f>
        <v>0.78947368421052633</v>
      </c>
      <c r="U33" s="65"/>
      <c r="V33" s="66">
        <f>COUNTIF(V7:V31,"&gt;3")/COUNTIF(V7:V31,"&gt;0")</f>
        <v>0.94117647058823528</v>
      </c>
      <c r="W33" s="57"/>
      <c r="X33" s="64">
        <f>COUNTIF(X7:X31,"&gt;3")/COUNTIF(X7:X31,"&gt;0")</f>
        <v>0.84210526315789469</v>
      </c>
      <c r="Y33" s="65"/>
      <c r="Z33" s="66">
        <f>COUNTIF(Z7:Z31,"&gt;3")/COUNTIF(Z7:Z31,"&gt;0")</f>
        <v>0.94117647058823528</v>
      </c>
      <c r="AA33" s="70">
        <f t="shared" ref="AA33:AA34" si="17">(D33+H33+L33+P33+T33+X33)/6</f>
        <v>0.74561403508771928</v>
      </c>
      <c r="AB33" s="66">
        <f t="shared" ref="AB33:AB34" si="18">(F33+J33+N33+R33+V33+Z33)/6</f>
        <v>0.90196078431372551</v>
      </c>
      <c r="AC33" s="76">
        <f>COUNTIF(AC7:AC31,"в/ср")</f>
        <v>3</v>
      </c>
      <c r="AD33" s="77">
        <f>COUNTIF(AD7:AD31,"в/ср")</f>
        <v>8</v>
      </c>
    </row>
    <row r="34" spans="1:30">
      <c r="A34" s="102" t="s">
        <v>14</v>
      </c>
      <c r="B34" s="103"/>
      <c r="C34" s="30"/>
      <c r="D34" s="64">
        <f>(COUNTIF(D7:D31,"=5")+COUNTIF(D7:D31,"=4")*0.64+COUNTIF(D7:D31,"=3")*0.32+COUNTIF(D7:D31,"=2")*0.14)/COUNTIF(D7:D31,"&gt;0")</f>
        <v>0.54315789473684217</v>
      </c>
      <c r="E34" s="31"/>
      <c r="F34" s="64">
        <f>(COUNTIF(F7:F31,"=5")+COUNTIF(F7:F31,"=4")*0.64+COUNTIF(F7:F31,"=3")*0.32+COUNTIF(F7:F31,"=2")*0.14)/COUNTIF(F7:F31,"&gt;0")</f>
        <v>0.79529411764705882</v>
      </c>
      <c r="G34" s="30"/>
      <c r="H34" s="64">
        <f>(COUNTIF(H7:H31,"=5")+COUNTIF(H7:H31,"=4")*0.64+COUNTIF(H7:H31,"=3")*0.32+COUNTIF(H7:H31,"=2")*0.14)/COUNTIF(H7:H31,"&gt;0")</f>
        <v>0.59894736842105267</v>
      </c>
      <c r="I34" s="31"/>
      <c r="J34" s="64">
        <f>(COUNTIF(J7:J31,"=5")+COUNTIF(J7:J31,"=4")*0.64+COUNTIF(J7:J31,"=3")*0.32+COUNTIF(J7:J31,"=2")*0.14)/COUNTIF(J7:J31,"&gt;0")</f>
        <v>0.66352941176470592</v>
      </c>
      <c r="K34" s="30"/>
      <c r="L34" s="64">
        <f>(COUNTIF(L7:L31,"=5")+COUNTIF(L7:L31,"=4")*0.64+COUNTIF(L7:L31,"=3")*0.32+COUNTIF(L7:L31,"=2")*0.14)/COUNTIF(L7:L31,"&gt;0")</f>
        <v>0.67473684210526319</v>
      </c>
      <c r="M34" s="31"/>
      <c r="N34" s="64">
        <f>(COUNTIF(N7:N31,"=5")+COUNTIF(N7:N31,"=4")*0.64+COUNTIF(N7:N31,"=3")*0.32+COUNTIF(N7:N31,"=2")*0.14)/COUNTIF(N7:N31,"&gt;0")</f>
        <v>0.8329411764705883</v>
      </c>
      <c r="O34" s="30"/>
      <c r="P34" s="64">
        <f>(COUNTIF(P7:P31,"=5")+COUNTIF(P7:P31,"=4")*0.64+COUNTIF(P7:P31,"=3")*0.32+COUNTIF(P7:P31,"=2")*0.14)/COUNTIF(P7:P31,"&gt;0")</f>
        <v>0.54315789473684217</v>
      </c>
      <c r="Q34" s="31"/>
      <c r="R34" s="64">
        <f>(COUNTIF(R7:R31,"=5")+COUNTIF(R7:R31,"=4")*0.64+COUNTIF(R7:R31,"=3")*0.32+COUNTIF(R7:R31,"=2")*0.14)/COUNTIF(R7:R31,"&gt;0")</f>
        <v>0.63647058823529412</v>
      </c>
      <c r="S34" s="30"/>
      <c r="T34" s="64">
        <f>(COUNTIF(T7:T31,"=5")+COUNTIF(T7:T31,"=4")*0.64+COUNTIF(T7:T31,"=3")*0.32+COUNTIF(T7:T31,"=2")*0.14)/COUNTIF(T7:T31,"&gt;0")</f>
        <v>0.69578947368421062</v>
      </c>
      <c r="U34" s="31"/>
      <c r="V34" s="64">
        <f>(COUNTIF(V7:V31,"=5")+COUNTIF(V7:V31,"=4")*0.64+COUNTIF(V7:V31,"=3")*0.32+COUNTIF(V7:V31,"=2")*0.14)/COUNTIF(V7:V31,"&gt;0")</f>
        <v>0.81176470588235294</v>
      </c>
      <c r="W34" s="30"/>
      <c r="X34" s="64">
        <f>(COUNTIF(X7:X31,"=5")+COUNTIF(X7:X31,"=4")*0.64+COUNTIF(X7:X31,"=3")*0.32+COUNTIF(X7:X31,"=2")*0.14)/COUNTIF(X7:X31,"&gt;0")</f>
        <v>0.68421052631578949</v>
      </c>
      <c r="Y34" s="31"/>
      <c r="Z34" s="64">
        <f>(COUNTIF(Z7:Z31,"=5")+COUNTIF(Z7:Z31,"=4")*0.64+COUNTIF(Z7:Z31,"=3")*0.32+COUNTIF(Z7:Z31,"=2")*0.14)/COUNTIF(Z7:Z31,"&gt;0")</f>
        <v>0.76941176470588235</v>
      </c>
      <c r="AA34" s="70">
        <f t="shared" si="17"/>
        <v>0.62333333333333341</v>
      </c>
      <c r="AB34" s="66">
        <f t="shared" si="18"/>
        <v>0.75156862745098041</v>
      </c>
      <c r="AC34" s="76">
        <f>COUNTIF(AC7:AC31,"сред")</f>
        <v>8</v>
      </c>
      <c r="AD34" s="77">
        <f>COUNTIF(AD7:AD31,"сред")</f>
        <v>5</v>
      </c>
    </row>
    <row r="35" spans="1:30" ht="15.75" thickBot="1">
      <c r="A35" s="104" t="s">
        <v>6</v>
      </c>
      <c r="B35" s="105"/>
      <c r="C35" s="32"/>
      <c r="D35" s="42">
        <f>SUM(D7:D31)/COUNTIF(D7:D31,"&gt;0")</f>
        <v>3.5789473684210527</v>
      </c>
      <c r="E35" s="33"/>
      <c r="F35" s="42">
        <f>SUM(F7:F31)/COUNTIF(F7:F31,"&gt;0")</f>
        <v>4.4117647058823533</v>
      </c>
      <c r="G35" s="32"/>
      <c r="H35" s="42">
        <f>SUM(H7:H31)/COUNTIF(H7:H31,"&gt;0")</f>
        <v>3.7894736842105261</v>
      </c>
      <c r="I35" s="33"/>
      <c r="J35" s="42">
        <f>SUM(J7:J31)/COUNTIF(J7:J31,"&gt;0")</f>
        <v>4.0588235294117645</v>
      </c>
      <c r="K35" s="32"/>
      <c r="L35" s="42">
        <f>SUM(L7:L31)/COUNTIF(L7:L31,"&gt;0")</f>
        <v>4.0526315789473681</v>
      </c>
      <c r="M35" s="33"/>
      <c r="N35" s="42">
        <f>SUM(N7:N31)/COUNTIF(N7:N31,"&gt;0")</f>
        <v>4.5294117647058822</v>
      </c>
      <c r="O35" s="32"/>
      <c r="P35" s="42">
        <f>SUM(P7:P31)/COUNTIF(P7:P31,"&gt;0")</f>
        <v>3.6315789473684212</v>
      </c>
      <c r="Q35" s="33"/>
      <c r="R35" s="42">
        <f>SUM(R7:R31)/COUNTIF(R7:R31,"&gt;0")</f>
        <v>3.9411764705882355</v>
      </c>
      <c r="S35" s="32"/>
      <c r="T35" s="42">
        <f>SUM(T7:T31)/COUNTIF(T7:T31,"&gt;0")</f>
        <v>4.1052631578947372</v>
      </c>
      <c r="U35" s="33"/>
      <c r="V35" s="42">
        <f>SUM(V7:V31)/COUNTIF(V7:V31,"&gt;0")</f>
        <v>4.4705882352941178</v>
      </c>
      <c r="W35" s="32"/>
      <c r="X35" s="42">
        <f>SUM(X7:X31)/COUNTIF(X7:X31,"&gt;0")</f>
        <v>4.1052631578947372</v>
      </c>
      <c r="Y35" s="33"/>
      <c r="Z35" s="42">
        <f>SUM(Z7:Z31)/COUNTIF(Z7:Z31,"&gt;0")</f>
        <v>4.3529411764705879</v>
      </c>
      <c r="AA35" s="43">
        <f>SUM(AA7:AA31)/COUNTIF(AA7:AA31,"&gt;0")</f>
        <v>3.87719298245614</v>
      </c>
      <c r="AB35" s="42">
        <f>SUM(AB7:AB31)/COUNTIF(AB7:AB31,"&gt;0")</f>
        <v>4.2941176470588234</v>
      </c>
      <c r="AC35" s="78">
        <f>COUNTIF(AC7:AC31,"н/ср")</f>
        <v>6</v>
      </c>
      <c r="AD35" s="79">
        <f>COUNTIF(AD7:AD31,"н/ср")</f>
        <v>4</v>
      </c>
    </row>
    <row r="36" spans="1:30">
      <c r="AC36" s="80">
        <f>COUNTIF(AC7:AC31,"низ")</f>
        <v>2</v>
      </c>
      <c r="AD36" s="80">
        <f>COUNTIF(AD7:AD31,"низ")</f>
        <v>0</v>
      </c>
    </row>
    <row r="39" spans="1:30" ht="18.75">
      <c r="B39" s="52" t="s">
        <v>205</v>
      </c>
    </row>
  </sheetData>
  <mergeCells count="31">
    <mergeCell ref="A1:AD1"/>
    <mergeCell ref="A3:A5"/>
    <mergeCell ref="B3:B5"/>
    <mergeCell ref="C3:F3"/>
    <mergeCell ref="G3:J3"/>
    <mergeCell ref="K3:N3"/>
    <mergeCell ref="O3:R3"/>
    <mergeCell ref="S3:V3"/>
    <mergeCell ref="W3:Z3"/>
    <mergeCell ref="AA3:AB3"/>
    <mergeCell ref="AC3:AD3"/>
    <mergeCell ref="C4:D4"/>
    <mergeCell ref="E4:F4"/>
    <mergeCell ref="G4:H4"/>
    <mergeCell ref="I4:J4"/>
    <mergeCell ref="K4:L4"/>
    <mergeCell ref="AD4:AD5"/>
    <mergeCell ref="W4:X4"/>
    <mergeCell ref="Y4:Z4"/>
    <mergeCell ref="AA4:AA5"/>
    <mergeCell ref="AB4:AB5"/>
    <mergeCell ref="AC4:AC5"/>
    <mergeCell ref="A32:B32"/>
    <mergeCell ref="A33:B33"/>
    <mergeCell ref="A34:B34"/>
    <mergeCell ref="A35:B35"/>
    <mergeCell ref="U4:V4"/>
    <mergeCell ref="M4:N4"/>
    <mergeCell ref="O4:P4"/>
    <mergeCell ref="Q4:R4"/>
    <mergeCell ref="S4:T4"/>
  </mergeCells>
  <printOptions horizontalCentered="1"/>
  <pageMargins left="0" right="0" top="0.59055118110236227" bottom="0" header="0" footer="0"/>
  <pageSetup paperSize="9" scale="7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AS39"/>
  <sheetViews>
    <sheetView view="pageBreakPreview" topLeftCell="A13" zoomScale="90" zoomScaleSheetLayoutView="90" workbookViewId="0">
      <selection activeCell="B27" sqref="B27"/>
    </sheetView>
  </sheetViews>
  <sheetFormatPr defaultRowHeight="15" outlineLevelCol="1"/>
  <cols>
    <col min="1" max="1" width="5.42578125" customWidth="1"/>
    <col min="2" max="2" width="24" customWidth="1"/>
    <col min="3" max="26" width="5.7109375" customWidth="1"/>
    <col min="27" max="30" width="6.7109375" customWidth="1"/>
    <col min="31" max="31" width="5.28515625" hidden="1" customWidth="1" outlineLevel="1"/>
    <col min="32" max="32" width="3" hidden="1" customWidth="1" outlineLevel="1"/>
    <col min="33" max="36" width="3.28515625" hidden="1" customWidth="1" outlineLevel="1"/>
    <col min="37" max="37" width="2.7109375" hidden="1" customWidth="1" outlineLevel="1"/>
    <col min="38" max="38" width="4.140625" hidden="1" customWidth="1" outlineLevel="1"/>
    <col min="39" max="39" width="3.42578125" hidden="1" customWidth="1" outlineLevel="1"/>
    <col min="40" max="40" width="3" hidden="1" customWidth="1" outlineLevel="1"/>
    <col min="41" max="41" width="2.5703125" hidden="1" customWidth="1" outlineLevel="1"/>
    <col min="42" max="42" width="2.85546875" hidden="1" customWidth="1" outlineLevel="1"/>
    <col min="43" max="43" width="3.140625" hidden="1" customWidth="1" outlineLevel="1"/>
    <col min="44" max="44" width="3.42578125" hidden="1" customWidth="1" outlineLevel="1"/>
    <col min="45" max="45" width="9.140625" collapsed="1"/>
  </cols>
  <sheetData>
    <row r="1" spans="1:44" ht="18.75">
      <c r="A1" s="112" t="s">
        <v>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</row>
    <row r="2" spans="1:44" ht="19.5" thickBot="1">
      <c r="A2" s="1"/>
      <c r="K2" s="6" t="s">
        <v>164</v>
      </c>
      <c r="L2" s="5" t="s">
        <v>17</v>
      </c>
    </row>
    <row r="3" spans="1:44">
      <c r="A3" s="113" t="s">
        <v>1</v>
      </c>
      <c r="B3" s="115" t="s">
        <v>2</v>
      </c>
      <c r="C3" s="117" t="s">
        <v>3</v>
      </c>
      <c r="D3" s="118"/>
      <c r="E3" s="118"/>
      <c r="F3" s="119"/>
      <c r="G3" s="117" t="s">
        <v>7</v>
      </c>
      <c r="H3" s="118"/>
      <c r="I3" s="118"/>
      <c r="J3" s="119"/>
      <c r="K3" s="117" t="s">
        <v>8</v>
      </c>
      <c r="L3" s="118"/>
      <c r="M3" s="118"/>
      <c r="N3" s="119"/>
      <c r="O3" s="117" t="s">
        <v>9</v>
      </c>
      <c r="P3" s="118"/>
      <c r="Q3" s="118"/>
      <c r="R3" s="119"/>
      <c r="S3" s="117" t="s">
        <v>10</v>
      </c>
      <c r="T3" s="118"/>
      <c r="U3" s="118"/>
      <c r="V3" s="119"/>
      <c r="W3" s="120" t="s">
        <v>11</v>
      </c>
      <c r="X3" s="118"/>
      <c r="Y3" s="118"/>
      <c r="Z3" s="121"/>
      <c r="AA3" s="117" t="s">
        <v>6</v>
      </c>
      <c r="AB3" s="119"/>
      <c r="AC3" s="117" t="s">
        <v>15</v>
      </c>
      <c r="AD3" s="119"/>
    </row>
    <row r="4" spans="1:44" ht="15" customHeight="1">
      <c r="A4" s="114"/>
      <c r="B4" s="116"/>
      <c r="C4" s="108" t="s">
        <v>4</v>
      </c>
      <c r="D4" s="106"/>
      <c r="E4" s="106" t="s">
        <v>69</v>
      </c>
      <c r="F4" s="107"/>
      <c r="G4" s="108" t="s">
        <v>4</v>
      </c>
      <c r="H4" s="106"/>
      <c r="I4" s="106" t="s">
        <v>69</v>
      </c>
      <c r="J4" s="107"/>
      <c r="K4" s="108" t="s">
        <v>4</v>
      </c>
      <c r="L4" s="106"/>
      <c r="M4" s="106" t="s">
        <v>69</v>
      </c>
      <c r="N4" s="107"/>
      <c r="O4" s="108" t="s">
        <v>4</v>
      </c>
      <c r="P4" s="106"/>
      <c r="Q4" s="106" t="s">
        <v>69</v>
      </c>
      <c r="R4" s="107"/>
      <c r="S4" s="108" t="s">
        <v>4</v>
      </c>
      <c r="T4" s="106"/>
      <c r="U4" s="106" t="s">
        <v>69</v>
      </c>
      <c r="V4" s="107"/>
      <c r="W4" s="110" t="s">
        <v>4</v>
      </c>
      <c r="X4" s="106"/>
      <c r="Y4" s="106" t="s">
        <v>69</v>
      </c>
      <c r="Z4" s="107"/>
      <c r="AA4" s="111" t="s">
        <v>4</v>
      </c>
      <c r="AB4" s="109" t="s">
        <v>69</v>
      </c>
      <c r="AC4" s="111" t="s">
        <v>4</v>
      </c>
      <c r="AD4" s="109" t="s">
        <v>69</v>
      </c>
    </row>
    <row r="5" spans="1:44">
      <c r="A5" s="114"/>
      <c r="B5" s="116"/>
      <c r="C5" s="11" t="s">
        <v>5</v>
      </c>
      <c r="D5" s="2" t="s">
        <v>42</v>
      </c>
      <c r="E5" s="2" t="s">
        <v>5</v>
      </c>
      <c r="F5" s="23" t="s">
        <v>42</v>
      </c>
      <c r="G5" s="11" t="s">
        <v>5</v>
      </c>
      <c r="H5" s="2" t="s">
        <v>42</v>
      </c>
      <c r="I5" s="2" t="s">
        <v>5</v>
      </c>
      <c r="J5" s="23" t="s">
        <v>42</v>
      </c>
      <c r="K5" s="11" t="s">
        <v>5</v>
      </c>
      <c r="L5" s="2" t="s">
        <v>42</v>
      </c>
      <c r="M5" s="2" t="s">
        <v>5</v>
      </c>
      <c r="N5" s="23" t="s">
        <v>42</v>
      </c>
      <c r="O5" s="11" t="s">
        <v>5</v>
      </c>
      <c r="P5" s="2" t="s">
        <v>42</v>
      </c>
      <c r="Q5" s="2" t="s">
        <v>5</v>
      </c>
      <c r="R5" s="23" t="s">
        <v>42</v>
      </c>
      <c r="S5" s="11" t="s">
        <v>5</v>
      </c>
      <c r="T5" s="2" t="s">
        <v>42</v>
      </c>
      <c r="U5" s="2" t="s">
        <v>5</v>
      </c>
      <c r="V5" s="23" t="s">
        <v>42</v>
      </c>
      <c r="W5" s="18" t="s">
        <v>5</v>
      </c>
      <c r="X5" s="2" t="s">
        <v>42</v>
      </c>
      <c r="Y5" s="2" t="s">
        <v>5</v>
      </c>
      <c r="Z5" s="2" t="s">
        <v>42</v>
      </c>
      <c r="AA5" s="111"/>
      <c r="AB5" s="109"/>
      <c r="AC5" s="111"/>
      <c r="AD5" s="109"/>
    </row>
    <row r="6" spans="1:44" ht="7.5" customHeight="1">
      <c r="A6" s="9"/>
      <c r="B6" s="13"/>
      <c r="C6" s="9"/>
      <c r="D6" s="4"/>
      <c r="E6" s="4"/>
      <c r="F6" s="10"/>
      <c r="G6" s="9"/>
      <c r="H6" s="4"/>
      <c r="I6" s="4"/>
      <c r="J6" s="10"/>
      <c r="K6" s="9"/>
      <c r="L6" s="4"/>
      <c r="M6" s="4"/>
      <c r="N6" s="10"/>
      <c r="O6" s="9"/>
      <c r="P6" s="4"/>
      <c r="Q6" s="4"/>
      <c r="R6" s="10"/>
      <c r="S6" s="9"/>
      <c r="T6" s="4"/>
      <c r="U6" s="4"/>
      <c r="V6" s="10"/>
      <c r="W6" s="19"/>
      <c r="X6" s="4"/>
      <c r="Y6" s="4"/>
      <c r="Z6" s="13"/>
      <c r="AA6" s="9"/>
      <c r="AB6" s="10"/>
      <c r="AC6" s="9"/>
      <c r="AD6" s="10"/>
    </row>
    <row r="7" spans="1:44">
      <c r="A7" s="11">
        <v>1</v>
      </c>
      <c r="B7" s="14" t="s">
        <v>165</v>
      </c>
      <c r="C7" s="97"/>
      <c r="D7" s="26">
        <v>0</v>
      </c>
      <c r="E7" s="44"/>
      <c r="F7" s="27">
        <v>0</v>
      </c>
      <c r="G7" s="35"/>
      <c r="H7" s="36">
        <v>0</v>
      </c>
      <c r="I7" s="37"/>
      <c r="J7" s="27">
        <v>0</v>
      </c>
      <c r="K7" s="16"/>
      <c r="L7" s="26">
        <v>0</v>
      </c>
      <c r="M7" s="3"/>
      <c r="N7" s="27">
        <v>0</v>
      </c>
      <c r="O7" s="16"/>
      <c r="P7" s="26">
        <v>0</v>
      </c>
      <c r="Q7" s="3"/>
      <c r="R7" s="27">
        <v>0</v>
      </c>
      <c r="S7" s="16"/>
      <c r="T7" s="26">
        <v>0</v>
      </c>
      <c r="U7" s="3"/>
      <c r="V7" s="27">
        <v>0</v>
      </c>
      <c r="W7" s="20"/>
      <c r="X7" s="26">
        <v>0</v>
      </c>
      <c r="Y7" s="3"/>
      <c r="Z7" s="38"/>
      <c r="AA7" s="39">
        <f>(D7+H7+L7+P7+T7+X7)/(AE7+0.0000000000000000001)</f>
        <v>0</v>
      </c>
      <c r="AB7" s="40">
        <f>(F7+J7+N7+R7+V7+Z7)/(AL7+0.000000000000001)</f>
        <v>0</v>
      </c>
      <c r="AC7" s="57" t="str">
        <f>IF(AA7&lt;2," ",IF(AA7&lt;3,"низ",IF(AA7&lt;4,"н/ср",IF(AA7&lt;4.5,"сред",IF(AA7&lt;5,"в/ср","выс")))))</f>
        <v xml:space="preserve"> </v>
      </c>
      <c r="AD7" s="53" t="str">
        <f>IF(AB7&lt;2," ",IF(AB7&lt;3,"низ",IF(AB7&lt;4,"н/ср",IF(AB7&lt;4.5,"сред",IF(AB7&lt;5,"в/ср","выс")))))</f>
        <v xml:space="preserve"> </v>
      </c>
      <c r="AE7" s="41">
        <f>SUM(AF7:AK7)</f>
        <v>0</v>
      </c>
      <c r="AF7" s="41">
        <f>IF(D7&gt;0,1,0)</f>
        <v>0</v>
      </c>
      <c r="AG7" s="41">
        <f>IF(H7&gt;0,1,0)</f>
        <v>0</v>
      </c>
      <c r="AH7" s="41">
        <f>IF(L7&gt;0,1,0)</f>
        <v>0</v>
      </c>
      <c r="AI7" s="41">
        <f>IF(P7&gt;0,1,0)</f>
        <v>0</v>
      </c>
      <c r="AJ7" s="41">
        <f>IF(T7&gt;0,1,0)</f>
        <v>0</v>
      </c>
      <c r="AK7" s="41">
        <f>IF(X7&gt;0,1,0)</f>
        <v>0</v>
      </c>
      <c r="AL7" s="41">
        <f>SUM(AM7:AR7)</f>
        <v>0</v>
      </c>
      <c r="AM7" s="41">
        <f>IF(F7&gt;0,1,0)</f>
        <v>0</v>
      </c>
      <c r="AN7" s="41">
        <f>IF(J7&gt;0,1,0)</f>
        <v>0</v>
      </c>
      <c r="AO7" s="41">
        <f>IF(N7&gt;0,1,0)</f>
        <v>0</v>
      </c>
      <c r="AP7" s="41">
        <f>IF(R7&gt;0,1,0)</f>
        <v>0</v>
      </c>
      <c r="AQ7" s="41">
        <f>IF(V7&gt;0,1,0)</f>
        <v>0</v>
      </c>
      <c r="AR7" s="41">
        <f>IF(Z7&gt;0,1,0)</f>
        <v>0</v>
      </c>
    </row>
    <row r="8" spans="1:44">
      <c r="A8" s="11">
        <v>2</v>
      </c>
      <c r="B8" s="14" t="s">
        <v>166</v>
      </c>
      <c r="C8" s="97">
        <v>3</v>
      </c>
      <c r="D8" s="26">
        <v>2</v>
      </c>
      <c r="E8" s="44">
        <v>5</v>
      </c>
      <c r="F8" s="27">
        <v>3</v>
      </c>
      <c r="G8" s="35">
        <v>4.7</v>
      </c>
      <c r="H8" s="36">
        <v>4</v>
      </c>
      <c r="I8" s="37">
        <v>4.5</v>
      </c>
      <c r="J8" s="27">
        <v>4</v>
      </c>
      <c r="K8" s="51" t="s">
        <v>184</v>
      </c>
      <c r="L8" s="26">
        <v>2</v>
      </c>
      <c r="M8" s="3">
        <v>7.7</v>
      </c>
      <c r="N8" s="27">
        <v>4</v>
      </c>
      <c r="O8" s="16">
        <v>223</v>
      </c>
      <c r="P8" s="26">
        <v>4</v>
      </c>
      <c r="Q8" s="3">
        <v>228</v>
      </c>
      <c r="R8" s="27">
        <v>4</v>
      </c>
      <c r="S8" s="16">
        <v>14</v>
      </c>
      <c r="T8" s="26">
        <v>4</v>
      </c>
      <c r="U8" s="3">
        <v>10</v>
      </c>
      <c r="V8" s="27">
        <v>4</v>
      </c>
      <c r="W8" s="20">
        <v>1500</v>
      </c>
      <c r="X8" s="26">
        <v>5</v>
      </c>
      <c r="Y8" s="3">
        <v>1300</v>
      </c>
      <c r="Z8" s="38">
        <v>4</v>
      </c>
      <c r="AA8" s="39">
        <f t="shared" ref="AA8:AA31" si="0">(D8+H8+L8+P8+T8+X8)/(AE8+0.0000000000000000001)</f>
        <v>3.5</v>
      </c>
      <c r="AB8" s="40">
        <f t="shared" ref="AB8:AB31" si="1">(F8+J8+N8+R8+V8+Z8)/(AL8+0.000000000000001)</f>
        <v>3.8333333333333326</v>
      </c>
      <c r="AC8" s="57" t="str">
        <f t="shared" ref="AC8:AD31" si="2">IF(AA8&lt;2," ",IF(AA8&lt;3,"низ",IF(AA8&lt;4,"н/ср",IF(AA8&lt;4.5,"сред",IF(AA8&lt;5,"в/ср","выс")))))</f>
        <v>н/ср</v>
      </c>
      <c r="AD8" s="53" t="str">
        <f t="shared" si="2"/>
        <v>н/ср</v>
      </c>
      <c r="AE8" s="41">
        <f t="shared" ref="AE8:AE31" si="3">SUM(AF8:AK8)</f>
        <v>6</v>
      </c>
      <c r="AF8" s="41">
        <f t="shared" ref="AF8:AF31" si="4">IF(D8&gt;0,1,0)</f>
        <v>1</v>
      </c>
      <c r="AG8" s="41">
        <f t="shared" ref="AG8:AG31" si="5">IF(H8&gt;0,1,0)</f>
        <v>1</v>
      </c>
      <c r="AH8" s="41">
        <f t="shared" ref="AH8:AH31" si="6">IF(L8&gt;0,1,0)</f>
        <v>1</v>
      </c>
      <c r="AI8" s="41">
        <f t="shared" ref="AI8:AI31" si="7">IF(P8&gt;0,1,0)</f>
        <v>1</v>
      </c>
      <c r="AJ8" s="41">
        <f t="shared" ref="AJ8:AJ31" si="8">IF(T8&gt;0,1,0)</f>
        <v>1</v>
      </c>
      <c r="AK8" s="41">
        <f t="shared" ref="AK8:AK31" si="9">IF(X8&gt;0,1,0)</f>
        <v>1</v>
      </c>
      <c r="AL8" s="41">
        <f t="shared" ref="AL8:AL31" si="10">SUM(AM8:AR8)</f>
        <v>6</v>
      </c>
      <c r="AM8" s="41">
        <f t="shared" ref="AM8:AM31" si="11">IF(F8&gt;0,1,0)</f>
        <v>1</v>
      </c>
      <c r="AN8" s="41">
        <f t="shared" ref="AN8:AN31" si="12">IF(J8&gt;0,1,0)</f>
        <v>1</v>
      </c>
      <c r="AO8" s="41">
        <f t="shared" ref="AO8:AO31" si="13">IF(N8&gt;0,1,0)</f>
        <v>1</v>
      </c>
      <c r="AP8" s="41">
        <f t="shared" ref="AP8:AP31" si="14">IF(R8&gt;0,1,0)</f>
        <v>1</v>
      </c>
      <c r="AQ8" s="41">
        <f t="shared" ref="AQ8:AQ31" si="15">IF(V8&gt;0,1,0)</f>
        <v>1</v>
      </c>
      <c r="AR8" s="41">
        <f t="shared" ref="AR8:AR31" si="16">IF(Z8&gt;0,1,0)</f>
        <v>1</v>
      </c>
    </row>
    <row r="9" spans="1:44">
      <c r="A9" s="11">
        <v>3</v>
      </c>
      <c r="B9" s="14" t="s">
        <v>167</v>
      </c>
      <c r="C9" s="97"/>
      <c r="D9" s="26">
        <v>0</v>
      </c>
      <c r="E9" s="44"/>
      <c r="F9" s="27">
        <v>0</v>
      </c>
      <c r="G9" s="35"/>
      <c r="H9" s="36">
        <v>0</v>
      </c>
      <c r="I9" s="37"/>
      <c r="J9" s="27">
        <v>0</v>
      </c>
      <c r="K9" s="16"/>
      <c r="L9" s="26">
        <v>0</v>
      </c>
      <c r="M9" s="3"/>
      <c r="N9" s="27">
        <v>0</v>
      </c>
      <c r="O9" s="16"/>
      <c r="P9" s="26">
        <v>0</v>
      </c>
      <c r="Q9" s="3"/>
      <c r="R9" s="27">
        <v>0</v>
      </c>
      <c r="S9" s="16"/>
      <c r="T9" s="26">
        <v>0</v>
      </c>
      <c r="U9" s="3"/>
      <c r="V9" s="27">
        <v>0</v>
      </c>
      <c r="W9" s="20"/>
      <c r="X9" s="26">
        <v>0</v>
      </c>
      <c r="Y9" s="3"/>
      <c r="Z9" s="38">
        <v>0</v>
      </c>
      <c r="AA9" s="39">
        <f t="shared" si="0"/>
        <v>0</v>
      </c>
      <c r="AB9" s="40">
        <f t="shared" si="1"/>
        <v>0</v>
      </c>
      <c r="AC9" s="57" t="str">
        <f t="shared" si="2"/>
        <v xml:space="preserve"> </v>
      </c>
      <c r="AD9" s="53" t="str">
        <f t="shared" si="2"/>
        <v xml:space="preserve"> </v>
      </c>
      <c r="AE9" s="41">
        <f t="shared" si="3"/>
        <v>0</v>
      </c>
      <c r="AF9" s="41">
        <f t="shared" si="4"/>
        <v>0</v>
      </c>
      <c r="AG9" s="41">
        <f t="shared" si="5"/>
        <v>0</v>
      </c>
      <c r="AH9" s="41">
        <f t="shared" si="6"/>
        <v>0</v>
      </c>
      <c r="AI9" s="41">
        <f t="shared" si="7"/>
        <v>0</v>
      </c>
      <c r="AJ9" s="41">
        <f t="shared" si="8"/>
        <v>0</v>
      </c>
      <c r="AK9" s="41">
        <f t="shared" si="9"/>
        <v>0</v>
      </c>
      <c r="AL9" s="41">
        <f t="shared" si="10"/>
        <v>0</v>
      </c>
      <c r="AM9" s="41">
        <f t="shared" si="11"/>
        <v>0</v>
      </c>
      <c r="AN9" s="41">
        <f t="shared" si="12"/>
        <v>0</v>
      </c>
      <c r="AO9" s="41">
        <f t="shared" si="13"/>
        <v>0</v>
      </c>
      <c r="AP9" s="41">
        <f t="shared" si="14"/>
        <v>0</v>
      </c>
      <c r="AQ9" s="41">
        <f t="shared" si="15"/>
        <v>0</v>
      </c>
      <c r="AR9" s="41">
        <f t="shared" si="16"/>
        <v>0</v>
      </c>
    </row>
    <row r="10" spans="1:44">
      <c r="A10" s="11">
        <v>4</v>
      </c>
      <c r="B10" s="14" t="s">
        <v>168</v>
      </c>
      <c r="C10" s="97">
        <v>12</v>
      </c>
      <c r="D10" s="26">
        <v>5</v>
      </c>
      <c r="E10" s="44">
        <v>12</v>
      </c>
      <c r="F10" s="27">
        <v>5</v>
      </c>
      <c r="G10" s="35">
        <v>4.7</v>
      </c>
      <c r="H10" s="36">
        <v>4</v>
      </c>
      <c r="I10" s="37">
        <v>4.5</v>
      </c>
      <c r="J10" s="27">
        <v>4</v>
      </c>
      <c r="K10" s="16">
        <v>7</v>
      </c>
      <c r="L10" s="26">
        <v>5</v>
      </c>
      <c r="M10" s="3">
        <v>6.8</v>
      </c>
      <c r="N10" s="27">
        <v>5</v>
      </c>
      <c r="O10" s="16">
        <v>246</v>
      </c>
      <c r="P10" s="26">
        <v>5</v>
      </c>
      <c r="Q10" s="3">
        <v>230</v>
      </c>
      <c r="R10" s="27">
        <v>4</v>
      </c>
      <c r="S10" s="16">
        <v>23</v>
      </c>
      <c r="T10" s="26">
        <v>5</v>
      </c>
      <c r="U10" s="3">
        <v>17</v>
      </c>
      <c r="V10" s="27">
        <v>5</v>
      </c>
      <c r="W10" s="20">
        <v>1600</v>
      </c>
      <c r="X10" s="26">
        <v>5</v>
      </c>
      <c r="Y10" s="3">
        <v>1500</v>
      </c>
      <c r="Z10" s="38">
        <v>5</v>
      </c>
      <c r="AA10" s="39">
        <f t="shared" si="0"/>
        <v>4.833333333333333</v>
      </c>
      <c r="AB10" s="40">
        <f t="shared" si="1"/>
        <v>4.6666666666666661</v>
      </c>
      <c r="AC10" s="57" t="str">
        <f t="shared" si="2"/>
        <v>в/ср</v>
      </c>
      <c r="AD10" s="53" t="str">
        <f t="shared" si="2"/>
        <v>в/ср</v>
      </c>
      <c r="AE10" s="41">
        <f t="shared" si="3"/>
        <v>6</v>
      </c>
      <c r="AF10" s="41">
        <f t="shared" si="4"/>
        <v>1</v>
      </c>
      <c r="AG10" s="41">
        <f t="shared" si="5"/>
        <v>1</v>
      </c>
      <c r="AH10" s="41">
        <f t="shared" si="6"/>
        <v>1</v>
      </c>
      <c r="AI10" s="41">
        <f t="shared" si="7"/>
        <v>1</v>
      </c>
      <c r="AJ10" s="41">
        <f t="shared" si="8"/>
        <v>1</v>
      </c>
      <c r="AK10" s="41">
        <f t="shared" si="9"/>
        <v>1</v>
      </c>
      <c r="AL10" s="41">
        <f t="shared" si="10"/>
        <v>6</v>
      </c>
      <c r="AM10" s="41">
        <f t="shared" si="11"/>
        <v>1</v>
      </c>
      <c r="AN10" s="41">
        <f t="shared" si="12"/>
        <v>1</v>
      </c>
      <c r="AO10" s="41">
        <f t="shared" si="13"/>
        <v>1</v>
      </c>
      <c r="AP10" s="41">
        <f t="shared" si="14"/>
        <v>1</v>
      </c>
      <c r="AQ10" s="41">
        <f t="shared" si="15"/>
        <v>1</v>
      </c>
      <c r="AR10" s="41">
        <f t="shared" si="16"/>
        <v>1</v>
      </c>
    </row>
    <row r="11" spans="1:44">
      <c r="A11" s="11">
        <v>5</v>
      </c>
      <c r="B11" s="14" t="s">
        <v>169</v>
      </c>
      <c r="C11" s="97">
        <v>4</v>
      </c>
      <c r="D11" s="26">
        <v>2</v>
      </c>
      <c r="E11" s="44">
        <v>3</v>
      </c>
      <c r="F11" s="27">
        <v>2</v>
      </c>
      <c r="G11" s="35">
        <v>6.1</v>
      </c>
      <c r="H11" s="36">
        <v>3</v>
      </c>
      <c r="I11" s="37">
        <v>5.86</v>
      </c>
      <c r="J11" s="27">
        <v>4</v>
      </c>
      <c r="K11" s="16">
        <v>9.3000000000000007</v>
      </c>
      <c r="L11" s="26">
        <v>4</v>
      </c>
      <c r="M11" s="3">
        <v>9.6</v>
      </c>
      <c r="N11" s="27">
        <v>3</v>
      </c>
      <c r="O11" s="16">
        <v>132</v>
      </c>
      <c r="P11" s="26">
        <v>2</v>
      </c>
      <c r="Q11" s="3">
        <v>141</v>
      </c>
      <c r="R11" s="27">
        <v>2</v>
      </c>
      <c r="S11" s="16">
        <v>26</v>
      </c>
      <c r="T11" s="26">
        <v>5</v>
      </c>
      <c r="U11" s="3">
        <v>23</v>
      </c>
      <c r="V11" s="27">
        <v>5</v>
      </c>
      <c r="W11" s="20">
        <v>900</v>
      </c>
      <c r="X11" s="26">
        <v>3</v>
      </c>
      <c r="Y11" s="3">
        <v>1000</v>
      </c>
      <c r="Z11" s="38">
        <v>3</v>
      </c>
      <c r="AA11" s="39">
        <f t="shared" si="0"/>
        <v>3.1666666666666665</v>
      </c>
      <c r="AB11" s="40">
        <f t="shared" si="1"/>
        <v>3.1666666666666661</v>
      </c>
      <c r="AC11" s="57" t="str">
        <f t="shared" si="2"/>
        <v>н/ср</v>
      </c>
      <c r="AD11" s="53" t="str">
        <f t="shared" si="2"/>
        <v>н/ср</v>
      </c>
      <c r="AE11" s="41">
        <f t="shared" si="3"/>
        <v>6</v>
      </c>
      <c r="AF11" s="41">
        <f t="shared" si="4"/>
        <v>1</v>
      </c>
      <c r="AG11" s="41">
        <f t="shared" si="5"/>
        <v>1</v>
      </c>
      <c r="AH11" s="41">
        <f t="shared" si="6"/>
        <v>1</v>
      </c>
      <c r="AI11" s="41">
        <f t="shared" si="7"/>
        <v>1</v>
      </c>
      <c r="AJ11" s="41">
        <f t="shared" si="8"/>
        <v>1</v>
      </c>
      <c r="AK11" s="41">
        <f t="shared" si="9"/>
        <v>1</v>
      </c>
      <c r="AL11" s="41">
        <f t="shared" si="10"/>
        <v>6</v>
      </c>
      <c r="AM11" s="41">
        <f t="shared" si="11"/>
        <v>1</v>
      </c>
      <c r="AN11" s="41">
        <f t="shared" si="12"/>
        <v>1</v>
      </c>
      <c r="AO11" s="41">
        <f t="shared" si="13"/>
        <v>1</v>
      </c>
      <c r="AP11" s="41">
        <f t="shared" si="14"/>
        <v>1</v>
      </c>
      <c r="AQ11" s="41">
        <f t="shared" si="15"/>
        <v>1</v>
      </c>
      <c r="AR11" s="41">
        <f t="shared" si="16"/>
        <v>1</v>
      </c>
    </row>
    <row r="12" spans="1:44">
      <c r="A12" s="11">
        <v>6</v>
      </c>
      <c r="B12" s="14" t="s">
        <v>170</v>
      </c>
      <c r="C12" s="97">
        <v>6</v>
      </c>
      <c r="D12" s="26">
        <v>3</v>
      </c>
      <c r="E12" s="44">
        <v>9</v>
      </c>
      <c r="F12" s="27">
        <v>4</v>
      </c>
      <c r="G12" s="35">
        <v>4.68</v>
      </c>
      <c r="H12" s="36">
        <v>4</v>
      </c>
      <c r="I12" s="37">
        <v>4.5599999999999996</v>
      </c>
      <c r="J12" s="27">
        <v>4</v>
      </c>
      <c r="K12" s="16">
        <v>7.6</v>
      </c>
      <c r="L12" s="26">
        <v>4</v>
      </c>
      <c r="M12" s="3">
        <v>7.2</v>
      </c>
      <c r="N12" s="27">
        <v>5</v>
      </c>
      <c r="O12" s="16">
        <v>209</v>
      </c>
      <c r="P12" s="26">
        <v>4</v>
      </c>
      <c r="Q12" s="3">
        <v>213</v>
      </c>
      <c r="R12" s="27">
        <v>4</v>
      </c>
      <c r="S12" s="16">
        <v>14</v>
      </c>
      <c r="T12" s="26">
        <v>4</v>
      </c>
      <c r="U12" s="3">
        <v>15</v>
      </c>
      <c r="V12" s="27">
        <v>5</v>
      </c>
      <c r="W12" s="20">
        <v>1500</v>
      </c>
      <c r="X12" s="26">
        <v>5</v>
      </c>
      <c r="Y12" s="3">
        <v>1400</v>
      </c>
      <c r="Z12" s="38">
        <v>4</v>
      </c>
      <c r="AA12" s="39">
        <f t="shared" si="0"/>
        <v>4</v>
      </c>
      <c r="AB12" s="40">
        <f t="shared" si="1"/>
        <v>4.333333333333333</v>
      </c>
      <c r="AC12" s="57" t="str">
        <f t="shared" si="2"/>
        <v>сред</v>
      </c>
      <c r="AD12" s="53" t="str">
        <f t="shared" si="2"/>
        <v>сред</v>
      </c>
      <c r="AE12" s="41">
        <f t="shared" si="3"/>
        <v>6</v>
      </c>
      <c r="AF12" s="41">
        <f t="shared" si="4"/>
        <v>1</v>
      </c>
      <c r="AG12" s="41">
        <f t="shared" si="5"/>
        <v>1</v>
      </c>
      <c r="AH12" s="41">
        <f t="shared" si="6"/>
        <v>1</v>
      </c>
      <c r="AI12" s="41">
        <f t="shared" si="7"/>
        <v>1</v>
      </c>
      <c r="AJ12" s="41">
        <f t="shared" si="8"/>
        <v>1</v>
      </c>
      <c r="AK12" s="41">
        <f t="shared" si="9"/>
        <v>1</v>
      </c>
      <c r="AL12" s="41">
        <f t="shared" si="10"/>
        <v>6</v>
      </c>
      <c r="AM12" s="41">
        <f t="shared" si="11"/>
        <v>1</v>
      </c>
      <c r="AN12" s="41">
        <f t="shared" si="12"/>
        <v>1</v>
      </c>
      <c r="AO12" s="41">
        <f t="shared" si="13"/>
        <v>1</v>
      </c>
      <c r="AP12" s="41">
        <f t="shared" si="14"/>
        <v>1</v>
      </c>
      <c r="AQ12" s="41">
        <f t="shared" si="15"/>
        <v>1</v>
      </c>
      <c r="AR12" s="41">
        <f t="shared" si="16"/>
        <v>1</v>
      </c>
    </row>
    <row r="13" spans="1:44">
      <c r="A13" s="11">
        <v>7</v>
      </c>
      <c r="B13" s="14" t="s">
        <v>171</v>
      </c>
      <c r="C13" s="97">
        <v>7</v>
      </c>
      <c r="D13" s="26">
        <v>3</v>
      </c>
      <c r="E13" s="44">
        <v>8</v>
      </c>
      <c r="F13" s="27">
        <v>3</v>
      </c>
      <c r="G13" s="35">
        <v>5.4</v>
      </c>
      <c r="H13" s="36">
        <v>4</v>
      </c>
      <c r="I13" s="37">
        <v>5.3</v>
      </c>
      <c r="J13" s="27">
        <v>4</v>
      </c>
      <c r="K13" s="16">
        <v>8.8000000000000007</v>
      </c>
      <c r="L13" s="26">
        <v>4</v>
      </c>
      <c r="M13" s="3">
        <v>8.9</v>
      </c>
      <c r="N13" s="27">
        <v>4</v>
      </c>
      <c r="O13" s="16">
        <v>163</v>
      </c>
      <c r="P13" s="26">
        <v>3</v>
      </c>
      <c r="Q13" s="3">
        <v>165</v>
      </c>
      <c r="R13" s="27">
        <v>3</v>
      </c>
      <c r="S13" s="16">
        <v>16</v>
      </c>
      <c r="T13" s="26">
        <v>4</v>
      </c>
      <c r="U13" s="3">
        <v>19</v>
      </c>
      <c r="V13" s="27">
        <v>4</v>
      </c>
      <c r="W13" s="20">
        <v>1100</v>
      </c>
      <c r="X13" s="26">
        <v>4</v>
      </c>
      <c r="Y13" s="3">
        <v>1100</v>
      </c>
      <c r="Z13" s="38">
        <v>4</v>
      </c>
      <c r="AA13" s="39">
        <f t="shared" si="0"/>
        <v>3.6666666666666665</v>
      </c>
      <c r="AB13" s="40">
        <f t="shared" si="1"/>
        <v>3.6666666666666661</v>
      </c>
      <c r="AC13" s="57" t="str">
        <f t="shared" si="2"/>
        <v>н/ср</v>
      </c>
      <c r="AD13" s="53" t="str">
        <f t="shared" si="2"/>
        <v>н/ср</v>
      </c>
      <c r="AE13" s="41">
        <f t="shared" si="3"/>
        <v>6</v>
      </c>
      <c r="AF13" s="41">
        <f t="shared" si="4"/>
        <v>1</v>
      </c>
      <c r="AG13" s="41">
        <f t="shared" si="5"/>
        <v>1</v>
      </c>
      <c r="AH13" s="41">
        <f t="shared" si="6"/>
        <v>1</v>
      </c>
      <c r="AI13" s="41">
        <f t="shared" si="7"/>
        <v>1</v>
      </c>
      <c r="AJ13" s="41">
        <f t="shared" si="8"/>
        <v>1</v>
      </c>
      <c r="AK13" s="41">
        <f t="shared" si="9"/>
        <v>1</v>
      </c>
      <c r="AL13" s="41">
        <f t="shared" si="10"/>
        <v>6</v>
      </c>
      <c r="AM13" s="41">
        <f t="shared" si="11"/>
        <v>1</v>
      </c>
      <c r="AN13" s="41">
        <f t="shared" si="12"/>
        <v>1</v>
      </c>
      <c r="AO13" s="41">
        <f t="shared" si="13"/>
        <v>1</v>
      </c>
      <c r="AP13" s="41">
        <f t="shared" si="14"/>
        <v>1</v>
      </c>
      <c r="AQ13" s="41">
        <f t="shared" si="15"/>
        <v>1</v>
      </c>
      <c r="AR13" s="41">
        <f t="shared" si="16"/>
        <v>1</v>
      </c>
    </row>
    <row r="14" spans="1:44">
      <c r="A14" s="11">
        <v>8</v>
      </c>
      <c r="B14" s="14" t="s">
        <v>172</v>
      </c>
      <c r="C14" s="97"/>
      <c r="D14" s="26">
        <v>0</v>
      </c>
      <c r="E14" s="44">
        <v>4</v>
      </c>
      <c r="F14" s="27">
        <v>2</v>
      </c>
      <c r="G14" s="35">
        <v>5.2</v>
      </c>
      <c r="H14" s="36">
        <v>2</v>
      </c>
      <c r="I14" s="37">
        <v>5.0999999999999996</v>
      </c>
      <c r="J14" s="27">
        <v>3</v>
      </c>
      <c r="K14" s="16">
        <v>8.1</v>
      </c>
      <c r="L14" s="26">
        <v>3</v>
      </c>
      <c r="M14" s="3"/>
      <c r="N14" s="27">
        <v>0</v>
      </c>
      <c r="O14" s="16"/>
      <c r="P14" s="26">
        <v>0</v>
      </c>
      <c r="Q14" s="3">
        <v>184</v>
      </c>
      <c r="R14" s="27">
        <v>2</v>
      </c>
      <c r="S14" s="16"/>
      <c r="T14" s="26">
        <v>0</v>
      </c>
      <c r="U14" s="3"/>
      <c r="V14" s="27">
        <v>0</v>
      </c>
      <c r="W14" s="20"/>
      <c r="X14" s="26">
        <v>0</v>
      </c>
      <c r="Y14" s="3"/>
      <c r="Z14" s="38">
        <v>0</v>
      </c>
      <c r="AA14" s="39">
        <f t="shared" si="0"/>
        <v>2.5</v>
      </c>
      <c r="AB14" s="40">
        <f t="shared" si="1"/>
        <v>2.3333333333333326</v>
      </c>
      <c r="AC14" s="57" t="str">
        <f t="shared" si="2"/>
        <v>низ</v>
      </c>
      <c r="AD14" s="53" t="str">
        <f t="shared" si="2"/>
        <v>низ</v>
      </c>
      <c r="AE14" s="41">
        <f t="shared" si="3"/>
        <v>2</v>
      </c>
      <c r="AF14" s="41">
        <f t="shared" si="4"/>
        <v>0</v>
      </c>
      <c r="AG14" s="41">
        <f t="shared" si="5"/>
        <v>1</v>
      </c>
      <c r="AH14" s="41">
        <f t="shared" si="6"/>
        <v>1</v>
      </c>
      <c r="AI14" s="41">
        <f t="shared" si="7"/>
        <v>0</v>
      </c>
      <c r="AJ14" s="41">
        <f t="shared" si="8"/>
        <v>0</v>
      </c>
      <c r="AK14" s="41">
        <f t="shared" si="9"/>
        <v>0</v>
      </c>
      <c r="AL14" s="41">
        <f t="shared" si="10"/>
        <v>3</v>
      </c>
      <c r="AM14" s="41">
        <f t="shared" si="11"/>
        <v>1</v>
      </c>
      <c r="AN14" s="41">
        <f t="shared" si="12"/>
        <v>1</v>
      </c>
      <c r="AO14" s="41">
        <f t="shared" si="13"/>
        <v>0</v>
      </c>
      <c r="AP14" s="41">
        <f t="shared" si="14"/>
        <v>1</v>
      </c>
      <c r="AQ14" s="41">
        <f t="shared" si="15"/>
        <v>0</v>
      </c>
      <c r="AR14" s="41">
        <f t="shared" si="16"/>
        <v>0</v>
      </c>
    </row>
    <row r="15" spans="1:44">
      <c r="A15" s="11">
        <v>9</v>
      </c>
      <c r="B15" s="14" t="s">
        <v>173</v>
      </c>
      <c r="C15" s="97">
        <v>13</v>
      </c>
      <c r="D15" s="26">
        <v>5</v>
      </c>
      <c r="E15" s="44">
        <v>15</v>
      </c>
      <c r="F15" s="27">
        <v>5</v>
      </c>
      <c r="G15" s="35">
        <v>4.3</v>
      </c>
      <c r="H15" s="36">
        <v>5</v>
      </c>
      <c r="I15" s="37">
        <v>4.3</v>
      </c>
      <c r="J15" s="27">
        <v>5</v>
      </c>
      <c r="K15" s="16">
        <v>6.9</v>
      </c>
      <c r="L15" s="26">
        <v>5</v>
      </c>
      <c r="M15" s="3">
        <v>6.9</v>
      </c>
      <c r="N15" s="27">
        <v>5</v>
      </c>
      <c r="O15" s="16">
        <v>252</v>
      </c>
      <c r="P15" s="26">
        <v>5</v>
      </c>
      <c r="Q15" s="3">
        <v>258</v>
      </c>
      <c r="R15" s="27">
        <v>5</v>
      </c>
      <c r="S15" s="16">
        <v>30</v>
      </c>
      <c r="T15" s="26">
        <v>5</v>
      </c>
      <c r="U15" s="3">
        <v>27</v>
      </c>
      <c r="V15" s="27">
        <v>5</v>
      </c>
      <c r="W15" s="20">
        <v>1500</v>
      </c>
      <c r="X15" s="26">
        <v>5</v>
      </c>
      <c r="Y15" s="3">
        <v>1550</v>
      </c>
      <c r="Z15" s="38">
        <v>5</v>
      </c>
      <c r="AA15" s="39">
        <f t="shared" si="0"/>
        <v>5</v>
      </c>
      <c r="AB15" s="40">
        <f t="shared" si="1"/>
        <v>4.9999999999999991</v>
      </c>
      <c r="AC15" s="57" t="str">
        <f t="shared" si="2"/>
        <v>выс</v>
      </c>
      <c r="AD15" s="53" t="str">
        <f t="shared" si="2"/>
        <v>выс</v>
      </c>
      <c r="AE15" s="41">
        <f t="shared" si="3"/>
        <v>6</v>
      </c>
      <c r="AF15" s="41">
        <f t="shared" si="4"/>
        <v>1</v>
      </c>
      <c r="AG15" s="41">
        <f t="shared" si="5"/>
        <v>1</v>
      </c>
      <c r="AH15" s="41">
        <f t="shared" si="6"/>
        <v>1</v>
      </c>
      <c r="AI15" s="41">
        <f t="shared" si="7"/>
        <v>1</v>
      </c>
      <c r="AJ15" s="41">
        <f t="shared" si="8"/>
        <v>1</v>
      </c>
      <c r="AK15" s="41">
        <f t="shared" si="9"/>
        <v>1</v>
      </c>
      <c r="AL15" s="41">
        <f t="shared" si="10"/>
        <v>6</v>
      </c>
      <c r="AM15" s="41">
        <f t="shared" si="11"/>
        <v>1</v>
      </c>
      <c r="AN15" s="41">
        <f t="shared" si="12"/>
        <v>1</v>
      </c>
      <c r="AO15" s="41">
        <f t="shared" si="13"/>
        <v>1</v>
      </c>
      <c r="AP15" s="41">
        <f t="shared" si="14"/>
        <v>1</v>
      </c>
      <c r="AQ15" s="41">
        <f t="shared" si="15"/>
        <v>1</v>
      </c>
      <c r="AR15" s="41">
        <f t="shared" si="16"/>
        <v>1</v>
      </c>
    </row>
    <row r="16" spans="1:44">
      <c r="A16" s="11">
        <v>10</v>
      </c>
      <c r="B16" s="14" t="s">
        <v>174</v>
      </c>
      <c r="C16" s="97">
        <v>8</v>
      </c>
      <c r="D16" s="26">
        <v>3</v>
      </c>
      <c r="E16" s="44">
        <v>12</v>
      </c>
      <c r="F16" s="27">
        <v>5</v>
      </c>
      <c r="G16" s="35">
        <v>4.4400000000000004</v>
      </c>
      <c r="H16" s="36">
        <v>4</v>
      </c>
      <c r="I16" s="37">
        <v>3.9</v>
      </c>
      <c r="J16" s="27">
        <v>5</v>
      </c>
      <c r="K16" s="16">
        <v>6.9</v>
      </c>
      <c r="L16" s="26">
        <v>5</v>
      </c>
      <c r="M16" s="3">
        <v>6.9</v>
      </c>
      <c r="N16" s="27">
        <v>5</v>
      </c>
      <c r="O16" s="16">
        <v>250</v>
      </c>
      <c r="P16" s="26">
        <v>5</v>
      </c>
      <c r="Q16" s="3">
        <v>248</v>
      </c>
      <c r="R16" s="27">
        <v>5</v>
      </c>
      <c r="S16" s="16">
        <v>10</v>
      </c>
      <c r="T16" s="26">
        <v>4</v>
      </c>
      <c r="U16" s="3">
        <v>11</v>
      </c>
      <c r="V16" s="27">
        <v>4</v>
      </c>
      <c r="W16" s="20">
        <v>1600</v>
      </c>
      <c r="X16" s="26">
        <v>5</v>
      </c>
      <c r="Y16" s="3">
        <v>1600</v>
      </c>
      <c r="Z16" s="38">
        <v>5</v>
      </c>
      <c r="AA16" s="39">
        <f t="shared" si="0"/>
        <v>4.333333333333333</v>
      </c>
      <c r="AB16" s="40">
        <f t="shared" si="1"/>
        <v>4.833333333333333</v>
      </c>
      <c r="AC16" s="57" t="str">
        <f t="shared" si="2"/>
        <v>сред</v>
      </c>
      <c r="AD16" s="53" t="str">
        <f t="shared" si="2"/>
        <v>в/ср</v>
      </c>
      <c r="AE16" s="41">
        <f t="shared" si="3"/>
        <v>6</v>
      </c>
      <c r="AF16" s="41">
        <f t="shared" si="4"/>
        <v>1</v>
      </c>
      <c r="AG16" s="41">
        <f t="shared" si="5"/>
        <v>1</v>
      </c>
      <c r="AH16" s="41">
        <f t="shared" si="6"/>
        <v>1</v>
      </c>
      <c r="AI16" s="41">
        <f t="shared" si="7"/>
        <v>1</v>
      </c>
      <c r="AJ16" s="41">
        <f t="shared" si="8"/>
        <v>1</v>
      </c>
      <c r="AK16" s="41">
        <f t="shared" si="9"/>
        <v>1</v>
      </c>
      <c r="AL16" s="41">
        <f t="shared" si="10"/>
        <v>6</v>
      </c>
      <c r="AM16" s="41">
        <f t="shared" si="11"/>
        <v>1</v>
      </c>
      <c r="AN16" s="41">
        <f t="shared" si="12"/>
        <v>1</v>
      </c>
      <c r="AO16" s="41">
        <f t="shared" si="13"/>
        <v>1</v>
      </c>
      <c r="AP16" s="41">
        <f t="shared" si="14"/>
        <v>1</v>
      </c>
      <c r="AQ16" s="41">
        <f t="shared" si="15"/>
        <v>1</v>
      </c>
      <c r="AR16" s="41">
        <f t="shared" si="16"/>
        <v>1</v>
      </c>
    </row>
    <row r="17" spans="1:44">
      <c r="A17" s="11">
        <v>11</v>
      </c>
      <c r="B17" s="14" t="s">
        <v>175</v>
      </c>
      <c r="C17" s="97">
        <v>8</v>
      </c>
      <c r="D17" s="26">
        <v>3</v>
      </c>
      <c r="E17" s="44"/>
      <c r="F17" s="27">
        <v>0</v>
      </c>
      <c r="G17" s="35">
        <v>4.8</v>
      </c>
      <c r="H17" s="36">
        <v>4</v>
      </c>
      <c r="I17" s="37"/>
      <c r="J17" s="27">
        <v>0</v>
      </c>
      <c r="K17" s="16">
        <v>8</v>
      </c>
      <c r="L17" s="26">
        <v>3</v>
      </c>
      <c r="M17" s="3"/>
      <c r="N17" s="27">
        <v>0</v>
      </c>
      <c r="O17" s="16">
        <v>216</v>
      </c>
      <c r="P17" s="26">
        <v>4</v>
      </c>
      <c r="Q17" s="3"/>
      <c r="R17" s="27">
        <v>0</v>
      </c>
      <c r="S17" s="16">
        <v>10</v>
      </c>
      <c r="T17" s="26">
        <v>4</v>
      </c>
      <c r="U17" s="3"/>
      <c r="V17" s="27">
        <v>0</v>
      </c>
      <c r="W17" s="20">
        <v>1500</v>
      </c>
      <c r="X17" s="26">
        <v>5</v>
      </c>
      <c r="Y17" s="3"/>
      <c r="Z17" s="38">
        <v>0</v>
      </c>
      <c r="AA17" s="39">
        <f t="shared" si="0"/>
        <v>3.8333333333333335</v>
      </c>
      <c r="AB17" s="40">
        <f t="shared" si="1"/>
        <v>0</v>
      </c>
      <c r="AC17" s="57" t="str">
        <f t="shared" si="2"/>
        <v>н/ср</v>
      </c>
      <c r="AD17" s="53" t="str">
        <f t="shared" si="2"/>
        <v xml:space="preserve"> </v>
      </c>
      <c r="AE17" s="41">
        <f t="shared" si="3"/>
        <v>6</v>
      </c>
      <c r="AF17" s="41">
        <f t="shared" si="4"/>
        <v>1</v>
      </c>
      <c r="AG17" s="41">
        <f t="shared" si="5"/>
        <v>1</v>
      </c>
      <c r="AH17" s="41">
        <f t="shared" si="6"/>
        <v>1</v>
      </c>
      <c r="AI17" s="41">
        <f t="shared" si="7"/>
        <v>1</v>
      </c>
      <c r="AJ17" s="41">
        <f t="shared" si="8"/>
        <v>1</v>
      </c>
      <c r="AK17" s="41">
        <f t="shared" si="9"/>
        <v>1</v>
      </c>
      <c r="AL17" s="41">
        <f t="shared" si="10"/>
        <v>0</v>
      </c>
      <c r="AM17" s="41">
        <f t="shared" si="11"/>
        <v>0</v>
      </c>
      <c r="AN17" s="41">
        <f t="shared" si="12"/>
        <v>0</v>
      </c>
      <c r="AO17" s="41">
        <f t="shared" si="13"/>
        <v>0</v>
      </c>
      <c r="AP17" s="41">
        <f t="shared" si="14"/>
        <v>0</v>
      </c>
      <c r="AQ17" s="41">
        <f t="shared" si="15"/>
        <v>0</v>
      </c>
      <c r="AR17" s="41">
        <f t="shared" si="16"/>
        <v>0</v>
      </c>
    </row>
    <row r="18" spans="1:44">
      <c r="A18" s="11">
        <v>12</v>
      </c>
      <c r="B18" s="14" t="s">
        <v>176</v>
      </c>
      <c r="C18" s="97">
        <v>12</v>
      </c>
      <c r="D18" s="26">
        <v>5</v>
      </c>
      <c r="E18" s="44">
        <v>12</v>
      </c>
      <c r="F18" s="27">
        <v>5</v>
      </c>
      <c r="G18" s="35">
        <v>4.24</v>
      </c>
      <c r="H18" s="36">
        <v>5</v>
      </c>
      <c r="I18" s="37">
        <v>4.24</v>
      </c>
      <c r="J18" s="27">
        <v>5</v>
      </c>
      <c r="K18" s="16">
        <v>7</v>
      </c>
      <c r="L18" s="26">
        <v>5</v>
      </c>
      <c r="M18" s="3">
        <v>6.5</v>
      </c>
      <c r="N18" s="27">
        <v>5</v>
      </c>
      <c r="O18" s="16">
        <v>238</v>
      </c>
      <c r="P18" s="26">
        <v>4</v>
      </c>
      <c r="Q18" s="3">
        <v>248</v>
      </c>
      <c r="R18" s="27">
        <v>5</v>
      </c>
      <c r="S18" s="16">
        <v>10</v>
      </c>
      <c r="T18" s="26">
        <v>4</v>
      </c>
      <c r="U18" s="3">
        <v>12</v>
      </c>
      <c r="V18" s="27">
        <v>4</v>
      </c>
      <c r="W18" s="20">
        <v>1500</v>
      </c>
      <c r="X18" s="26">
        <v>5</v>
      </c>
      <c r="Y18" s="3">
        <v>1500</v>
      </c>
      <c r="Z18" s="38">
        <v>5</v>
      </c>
      <c r="AA18" s="39">
        <f t="shared" si="0"/>
        <v>4.666666666666667</v>
      </c>
      <c r="AB18" s="40">
        <f t="shared" si="1"/>
        <v>4.833333333333333</v>
      </c>
      <c r="AC18" s="57" t="str">
        <f t="shared" si="2"/>
        <v>в/ср</v>
      </c>
      <c r="AD18" s="53" t="str">
        <f t="shared" si="2"/>
        <v>в/ср</v>
      </c>
      <c r="AE18" s="41">
        <f t="shared" si="3"/>
        <v>6</v>
      </c>
      <c r="AF18" s="41">
        <f t="shared" si="4"/>
        <v>1</v>
      </c>
      <c r="AG18" s="41">
        <f t="shared" si="5"/>
        <v>1</v>
      </c>
      <c r="AH18" s="41">
        <f t="shared" si="6"/>
        <v>1</v>
      </c>
      <c r="AI18" s="41">
        <f t="shared" si="7"/>
        <v>1</v>
      </c>
      <c r="AJ18" s="41">
        <f t="shared" si="8"/>
        <v>1</v>
      </c>
      <c r="AK18" s="41">
        <f t="shared" si="9"/>
        <v>1</v>
      </c>
      <c r="AL18" s="41">
        <f t="shared" si="10"/>
        <v>6</v>
      </c>
      <c r="AM18" s="41">
        <f t="shared" si="11"/>
        <v>1</v>
      </c>
      <c r="AN18" s="41">
        <f t="shared" si="12"/>
        <v>1</v>
      </c>
      <c r="AO18" s="41">
        <f t="shared" si="13"/>
        <v>1</v>
      </c>
      <c r="AP18" s="41">
        <f t="shared" si="14"/>
        <v>1</v>
      </c>
      <c r="AQ18" s="41">
        <f t="shared" si="15"/>
        <v>1</v>
      </c>
      <c r="AR18" s="41">
        <f t="shared" si="16"/>
        <v>1</v>
      </c>
    </row>
    <row r="19" spans="1:44">
      <c r="A19" s="11">
        <v>13</v>
      </c>
      <c r="B19" s="14" t="s">
        <v>177</v>
      </c>
      <c r="C19" s="97">
        <v>3</v>
      </c>
      <c r="D19" s="26">
        <v>2</v>
      </c>
      <c r="E19" s="44"/>
      <c r="F19" s="27">
        <v>0</v>
      </c>
      <c r="G19" s="35">
        <v>5.0999999999999996</v>
      </c>
      <c r="H19" s="36">
        <v>3</v>
      </c>
      <c r="I19" s="37"/>
      <c r="J19" s="27">
        <v>0</v>
      </c>
      <c r="K19" s="16">
        <v>8.1</v>
      </c>
      <c r="L19" s="26">
        <v>3</v>
      </c>
      <c r="M19" s="3"/>
      <c r="N19" s="27">
        <v>0</v>
      </c>
      <c r="O19" s="16">
        <v>226</v>
      </c>
      <c r="P19" s="26">
        <v>4</v>
      </c>
      <c r="Q19" s="3"/>
      <c r="R19" s="27">
        <v>0</v>
      </c>
      <c r="S19" s="16"/>
      <c r="T19" s="26">
        <v>0</v>
      </c>
      <c r="U19" s="3"/>
      <c r="V19" s="27">
        <v>0</v>
      </c>
      <c r="W19" s="20">
        <v>1000</v>
      </c>
      <c r="X19" s="26">
        <v>2</v>
      </c>
      <c r="Y19" s="3"/>
      <c r="Z19" s="38">
        <v>0</v>
      </c>
      <c r="AA19" s="39">
        <f t="shared" si="0"/>
        <v>2.8</v>
      </c>
      <c r="AB19" s="40">
        <f t="shared" si="1"/>
        <v>0</v>
      </c>
      <c r="AC19" s="57" t="str">
        <f t="shared" si="2"/>
        <v>низ</v>
      </c>
      <c r="AD19" s="53" t="str">
        <f t="shared" si="2"/>
        <v xml:space="preserve"> </v>
      </c>
      <c r="AE19" s="41">
        <f t="shared" si="3"/>
        <v>5</v>
      </c>
      <c r="AF19" s="41">
        <f t="shared" si="4"/>
        <v>1</v>
      </c>
      <c r="AG19" s="41">
        <f t="shared" si="5"/>
        <v>1</v>
      </c>
      <c r="AH19" s="41">
        <f t="shared" si="6"/>
        <v>1</v>
      </c>
      <c r="AI19" s="41">
        <f t="shared" si="7"/>
        <v>1</v>
      </c>
      <c r="AJ19" s="41">
        <f t="shared" si="8"/>
        <v>0</v>
      </c>
      <c r="AK19" s="41">
        <f t="shared" si="9"/>
        <v>1</v>
      </c>
      <c r="AL19" s="41">
        <f t="shared" si="10"/>
        <v>0</v>
      </c>
      <c r="AM19" s="41">
        <f t="shared" si="11"/>
        <v>0</v>
      </c>
      <c r="AN19" s="41">
        <f t="shared" si="12"/>
        <v>0</v>
      </c>
      <c r="AO19" s="41">
        <f t="shared" si="13"/>
        <v>0</v>
      </c>
      <c r="AP19" s="41">
        <f t="shared" si="14"/>
        <v>0</v>
      </c>
      <c r="AQ19" s="41">
        <f t="shared" si="15"/>
        <v>0</v>
      </c>
      <c r="AR19" s="41">
        <f t="shared" si="16"/>
        <v>0</v>
      </c>
    </row>
    <row r="20" spans="1:44">
      <c r="A20" s="11">
        <v>14</v>
      </c>
      <c r="B20" s="14" t="s">
        <v>178</v>
      </c>
      <c r="C20" s="97">
        <v>2</v>
      </c>
      <c r="D20" s="26">
        <v>2</v>
      </c>
      <c r="E20" s="44">
        <v>4</v>
      </c>
      <c r="F20" s="27">
        <v>2</v>
      </c>
      <c r="G20" s="35">
        <v>6</v>
      </c>
      <c r="H20" s="36">
        <v>3</v>
      </c>
      <c r="I20" s="37">
        <v>6.3</v>
      </c>
      <c r="J20" s="27">
        <v>2</v>
      </c>
      <c r="K20" s="16">
        <v>11</v>
      </c>
      <c r="L20" s="26">
        <v>2</v>
      </c>
      <c r="M20" s="3">
        <v>10</v>
      </c>
      <c r="N20" s="27">
        <v>2</v>
      </c>
      <c r="O20" s="16">
        <v>120</v>
      </c>
      <c r="P20" s="26">
        <v>2</v>
      </c>
      <c r="Q20" s="3">
        <v>118</v>
      </c>
      <c r="R20" s="27">
        <v>2</v>
      </c>
      <c r="S20" s="16">
        <v>28</v>
      </c>
      <c r="T20" s="26">
        <v>5</v>
      </c>
      <c r="U20" s="3">
        <v>30</v>
      </c>
      <c r="V20" s="27">
        <v>5</v>
      </c>
      <c r="W20" s="20">
        <v>1300</v>
      </c>
      <c r="X20" s="26">
        <v>5</v>
      </c>
      <c r="Y20" s="3">
        <v>1300</v>
      </c>
      <c r="Z20" s="38">
        <v>5</v>
      </c>
      <c r="AA20" s="39">
        <f t="shared" si="0"/>
        <v>3.1666666666666665</v>
      </c>
      <c r="AB20" s="40">
        <f t="shared" si="1"/>
        <v>2.9999999999999996</v>
      </c>
      <c r="AC20" s="57" t="str">
        <f t="shared" si="2"/>
        <v>н/ср</v>
      </c>
      <c r="AD20" s="53" t="str">
        <f t="shared" si="2"/>
        <v>н/ср</v>
      </c>
      <c r="AE20" s="41">
        <f t="shared" si="3"/>
        <v>6</v>
      </c>
      <c r="AF20" s="41">
        <f t="shared" si="4"/>
        <v>1</v>
      </c>
      <c r="AG20" s="41">
        <f t="shared" si="5"/>
        <v>1</v>
      </c>
      <c r="AH20" s="41">
        <f t="shared" si="6"/>
        <v>1</v>
      </c>
      <c r="AI20" s="41">
        <f t="shared" si="7"/>
        <v>1</v>
      </c>
      <c r="AJ20" s="41">
        <f t="shared" si="8"/>
        <v>1</v>
      </c>
      <c r="AK20" s="41">
        <f t="shared" si="9"/>
        <v>1</v>
      </c>
      <c r="AL20" s="41">
        <f t="shared" si="10"/>
        <v>6</v>
      </c>
      <c r="AM20" s="41">
        <f t="shared" si="11"/>
        <v>1</v>
      </c>
      <c r="AN20" s="41">
        <f t="shared" si="12"/>
        <v>1</v>
      </c>
      <c r="AO20" s="41">
        <f t="shared" si="13"/>
        <v>1</v>
      </c>
      <c r="AP20" s="41">
        <f t="shared" si="14"/>
        <v>1</v>
      </c>
      <c r="AQ20" s="41">
        <f t="shared" si="15"/>
        <v>1</v>
      </c>
      <c r="AR20" s="41">
        <f t="shared" si="16"/>
        <v>1</v>
      </c>
    </row>
    <row r="21" spans="1:44">
      <c r="A21" s="11">
        <v>15</v>
      </c>
      <c r="B21" s="14" t="s">
        <v>179</v>
      </c>
      <c r="C21" s="97">
        <v>13</v>
      </c>
      <c r="D21" s="26">
        <v>5</v>
      </c>
      <c r="E21" s="44">
        <v>13</v>
      </c>
      <c r="F21" s="27">
        <v>5</v>
      </c>
      <c r="G21" s="35">
        <v>4.4000000000000004</v>
      </c>
      <c r="H21" s="36">
        <v>4</v>
      </c>
      <c r="I21" s="37">
        <v>4.24</v>
      </c>
      <c r="J21" s="27">
        <v>5</v>
      </c>
      <c r="K21" s="16">
        <v>7</v>
      </c>
      <c r="L21" s="26">
        <v>5</v>
      </c>
      <c r="M21" s="3">
        <v>7.1</v>
      </c>
      <c r="N21" s="27">
        <v>5</v>
      </c>
      <c r="O21" s="16">
        <v>251</v>
      </c>
      <c r="P21" s="26">
        <v>5</v>
      </c>
      <c r="Q21" s="3">
        <v>225</v>
      </c>
      <c r="R21" s="27">
        <v>4</v>
      </c>
      <c r="S21" s="16">
        <v>10</v>
      </c>
      <c r="T21" s="26">
        <v>4</v>
      </c>
      <c r="U21" s="3">
        <v>13</v>
      </c>
      <c r="V21" s="27">
        <v>4</v>
      </c>
      <c r="W21" s="20">
        <v>1300</v>
      </c>
      <c r="X21" s="26">
        <v>4</v>
      </c>
      <c r="Y21" s="3">
        <v>1500</v>
      </c>
      <c r="Z21" s="38">
        <v>5</v>
      </c>
      <c r="AA21" s="39">
        <f t="shared" si="0"/>
        <v>4.5</v>
      </c>
      <c r="AB21" s="40">
        <f t="shared" si="1"/>
        <v>4.6666666666666661</v>
      </c>
      <c r="AC21" s="57" t="str">
        <f t="shared" si="2"/>
        <v>в/ср</v>
      </c>
      <c r="AD21" s="53" t="str">
        <f t="shared" si="2"/>
        <v>в/ср</v>
      </c>
      <c r="AE21" s="41">
        <f t="shared" si="3"/>
        <v>6</v>
      </c>
      <c r="AF21" s="41">
        <f t="shared" si="4"/>
        <v>1</v>
      </c>
      <c r="AG21" s="41">
        <f t="shared" si="5"/>
        <v>1</v>
      </c>
      <c r="AH21" s="41">
        <f t="shared" si="6"/>
        <v>1</v>
      </c>
      <c r="AI21" s="41">
        <f t="shared" si="7"/>
        <v>1</v>
      </c>
      <c r="AJ21" s="41">
        <f t="shared" si="8"/>
        <v>1</v>
      </c>
      <c r="AK21" s="41">
        <f t="shared" si="9"/>
        <v>1</v>
      </c>
      <c r="AL21" s="41">
        <f t="shared" si="10"/>
        <v>6</v>
      </c>
      <c r="AM21" s="41">
        <f t="shared" si="11"/>
        <v>1</v>
      </c>
      <c r="AN21" s="41">
        <f t="shared" si="12"/>
        <v>1</v>
      </c>
      <c r="AO21" s="41">
        <f t="shared" si="13"/>
        <v>1</v>
      </c>
      <c r="AP21" s="41">
        <f t="shared" si="14"/>
        <v>1</v>
      </c>
      <c r="AQ21" s="41">
        <f t="shared" si="15"/>
        <v>1</v>
      </c>
      <c r="AR21" s="41">
        <f t="shared" si="16"/>
        <v>1</v>
      </c>
    </row>
    <row r="22" spans="1:44">
      <c r="A22" s="11">
        <v>16</v>
      </c>
      <c r="B22" s="14" t="s">
        <v>180</v>
      </c>
      <c r="C22" s="97">
        <v>2</v>
      </c>
      <c r="D22" s="26">
        <v>2</v>
      </c>
      <c r="E22" s="44">
        <v>2</v>
      </c>
      <c r="F22" s="27">
        <v>2</v>
      </c>
      <c r="G22" s="35">
        <v>6</v>
      </c>
      <c r="H22" s="36">
        <v>3</v>
      </c>
      <c r="I22" s="37">
        <v>6</v>
      </c>
      <c r="J22" s="27">
        <v>3</v>
      </c>
      <c r="K22" s="16">
        <v>9.6</v>
      </c>
      <c r="L22" s="26">
        <v>3</v>
      </c>
      <c r="M22" s="3">
        <v>9.4</v>
      </c>
      <c r="N22" s="27">
        <v>3</v>
      </c>
      <c r="O22" s="16">
        <v>152</v>
      </c>
      <c r="P22" s="26">
        <v>2</v>
      </c>
      <c r="Q22" s="3">
        <v>158</v>
      </c>
      <c r="R22" s="27">
        <v>2</v>
      </c>
      <c r="S22" s="16">
        <v>24</v>
      </c>
      <c r="T22" s="26">
        <v>5</v>
      </c>
      <c r="U22" s="3">
        <v>25</v>
      </c>
      <c r="V22" s="27">
        <v>5</v>
      </c>
      <c r="W22" s="20">
        <v>900</v>
      </c>
      <c r="X22" s="26">
        <v>3</v>
      </c>
      <c r="Y22" s="3">
        <v>950</v>
      </c>
      <c r="Z22" s="38">
        <v>3</v>
      </c>
      <c r="AA22" s="39">
        <f t="shared" si="0"/>
        <v>3</v>
      </c>
      <c r="AB22" s="40">
        <f t="shared" si="1"/>
        <v>2.9999999999999996</v>
      </c>
      <c r="AC22" s="57" t="str">
        <f t="shared" si="2"/>
        <v>н/ср</v>
      </c>
      <c r="AD22" s="53" t="str">
        <f t="shared" si="2"/>
        <v>н/ср</v>
      </c>
      <c r="AE22" s="41">
        <f t="shared" si="3"/>
        <v>6</v>
      </c>
      <c r="AF22" s="41">
        <f t="shared" si="4"/>
        <v>1</v>
      </c>
      <c r="AG22" s="41">
        <f t="shared" si="5"/>
        <v>1</v>
      </c>
      <c r="AH22" s="41">
        <f t="shared" si="6"/>
        <v>1</v>
      </c>
      <c r="AI22" s="41">
        <f t="shared" si="7"/>
        <v>1</v>
      </c>
      <c r="AJ22" s="41">
        <f t="shared" si="8"/>
        <v>1</v>
      </c>
      <c r="AK22" s="41">
        <f t="shared" si="9"/>
        <v>1</v>
      </c>
      <c r="AL22" s="41">
        <f t="shared" si="10"/>
        <v>6</v>
      </c>
      <c r="AM22" s="41">
        <f t="shared" si="11"/>
        <v>1</v>
      </c>
      <c r="AN22" s="41">
        <f t="shared" si="12"/>
        <v>1</v>
      </c>
      <c r="AO22" s="41">
        <f t="shared" si="13"/>
        <v>1</v>
      </c>
      <c r="AP22" s="41">
        <f t="shared" si="14"/>
        <v>1</v>
      </c>
      <c r="AQ22" s="41">
        <f t="shared" si="15"/>
        <v>1</v>
      </c>
      <c r="AR22" s="41">
        <f t="shared" si="16"/>
        <v>1</v>
      </c>
    </row>
    <row r="23" spans="1:44">
      <c r="A23" s="11">
        <v>17</v>
      </c>
      <c r="B23" s="14" t="s">
        <v>181</v>
      </c>
      <c r="C23" s="97">
        <v>2</v>
      </c>
      <c r="D23" s="26">
        <v>2</v>
      </c>
      <c r="E23" s="44">
        <v>3</v>
      </c>
      <c r="F23" s="27">
        <v>2</v>
      </c>
      <c r="G23" s="35">
        <v>6</v>
      </c>
      <c r="H23" s="36">
        <v>3</v>
      </c>
      <c r="I23" s="37">
        <v>5.15</v>
      </c>
      <c r="J23" s="27">
        <v>4</v>
      </c>
      <c r="K23" s="16">
        <v>9.1</v>
      </c>
      <c r="L23" s="26">
        <v>4</v>
      </c>
      <c r="M23" s="3">
        <v>8.3000000000000007</v>
      </c>
      <c r="N23" s="27">
        <v>5</v>
      </c>
      <c r="O23" s="16">
        <v>168</v>
      </c>
      <c r="P23" s="26">
        <v>3</v>
      </c>
      <c r="Q23" s="3">
        <v>190</v>
      </c>
      <c r="R23" s="27">
        <v>4</v>
      </c>
      <c r="S23" s="16">
        <v>10</v>
      </c>
      <c r="T23" s="26">
        <v>3</v>
      </c>
      <c r="U23" s="3">
        <v>26</v>
      </c>
      <c r="V23" s="27">
        <v>5</v>
      </c>
      <c r="W23" s="20">
        <v>1100</v>
      </c>
      <c r="X23" s="26">
        <v>4</v>
      </c>
      <c r="Y23" s="3">
        <v>1200</v>
      </c>
      <c r="Z23" s="38">
        <v>4</v>
      </c>
      <c r="AA23" s="39">
        <f t="shared" si="0"/>
        <v>3.1666666666666665</v>
      </c>
      <c r="AB23" s="40">
        <f t="shared" si="1"/>
        <v>3.9999999999999996</v>
      </c>
      <c r="AC23" s="57" t="str">
        <f t="shared" si="2"/>
        <v>н/ср</v>
      </c>
      <c r="AD23" s="53" t="str">
        <f t="shared" si="2"/>
        <v>сред</v>
      </c>
      <c r="AE23" s="41">
        <f t="shared" si="3"/>
        <v>6</v>
      </c>
      <c r="AF23" s="41">
        <f t="shared" si="4"/>
        <v>1</v>
      </c>
      <c r="AG23" s="41">
        <f t="shared" si="5"/>
        <v>1</v>
      </c>
      <c r="AH23" s="41">
        <f t="shared" si="6"/>
        <v>1</v>
      </c>
      <c r="AI23" s="41">
        <f t="shared" si="7"/>
        <v>1</v>
      </c>
      <c r="AJ23" s="41">
        <f t="shared" si="8"/>
        <v>1</v>
      </c>
      <c r="AK23" s="41">
        <f t="shared" si="9"/>
        <v>1</v>
      </c>
      <c r="AL23" s="41">
        <f t="shared" si="10"/>
        <v>6</v>
      </c>
      <c r="AM23" s="41">
        <f t="shared" si="11"/>
        <v>1</v>
      </c>
      <c r="AN23" s="41">
        <f t="shared" si="12"/>
        <v>1</v>
      </c>
      <c r="AO23" s="41">
        <f t="shared" si="13"/>
        <v>1</v>
      </c>
      <c r="AP23" s="41">
        <f t="shared" si="14"/>
        <v>1</v>
      </c>
      <c r="AQ23" s="41">
        <f t="shared" si="15"/>
        <v>1</v>
      </c>
      <c r="AR23" s="41">
        <f t="shared" si="16"/>
        <v>1</v>
      </c>
    </row>
    <row r="24" spans="1:44">
      <c r="A24" s="11">
        <v>18</v>
      </c>
      <c r="B24" s="14" t="s">
        <v>182</v>
      </c>
      <c r="C24" s="97">
        <v>1</v>
      </c>
      <c r="D24" s="26">
        <v>2</v>
      </c>
      <c r="E24" s="44"/>
      <c r="F24" s="27">
        <v>0</v>
      </c>
      <c r="G24" s="35">
        <v>5.9</v>
      </c>
      <c r="H24" s="36">
        <v>4</v>
      </c>
      <c r="I24" s="37"/>
      <c r="J24" s="27">
        <v>0</v>
      </c>
      <c r="K24" s="16">
        <v>9.1</v>
      </c>
      <c r="L24" s="26">
        <v>4</v>
      </c>
      <c r="M24" s="3"/>
      <c r="N24" s="27">
        <v>0</v>
      </c>
      <c r="O24" s="16">
        <v>146</v>
      </c>
      <c r="P24" s="26">
        <v>2</v>
      </c>
      <c r="Q24" s="3"/>
      <c r="R24" s="27">
        <v>0</v>
      </c>
      <c r="S24" s="16">
        <v>27</v>
      </c>
      <c r="T24" s="26">
        <v>5</v>
      </c>
      <c r="U24" s="3"/>
      <c r="V24" s="27">
        <v>0</v>
      </c>
      <c r="W24" s="20">
        <v>1300</v>
      </c>
      <c r="X24" s="26">
        <v>5</v>
      </c>
      <c r="Y24" s="3"/>
      <c r="Z24" s="38"/>
      <c r="AA24" s="39">
        <f t="shared" si="0"/>
        <v>3.6666666666666665</v>
      </c>
      <c r="AB24" s="40">
        <f t="shared" si="1"/>
        <v>0</v>
      </c>
      <c r="AC24" s="57" t="str">
        <f t="shared" si="2"/>
        <v>н/ср</v>
      </c>
      <c r="AD24" s="53" t="str">
        <f t="shared" si="2"/>
        <v xml:space="preserve"> </v>
      </c>
      <c r="AE24" s="41">
        <f t="shared" si="3"/>
        <v>6</v>
      </c>
      <c r="AF24" s="41">
        <f t="shared" si="4"/>
        <v>1</v>
      </c>
      <c r="AG24" s="41">
        <f t="shared" si="5"/>
        <v>1</v>
      </c>
      <c r="AH24" s="41">
        <f t="shared" si="6"/>
        <v>1</v>
      </c>
      <c r="AI24" s="41">
        <f t="shared" si="7"/>
        <v>1</v>
      </c>
      <c r="AJ24" s="41">
        <f t="shared" si="8"/>
        <v>1</v>
      </c>
      <c r="AK24" s="41">
        <f t="shared" si="9"/>
        <v>1</v>
      </c>
      <c r="AL24" s="41">
        <f t="shared" si="10"/>
        <v>0</v>
      </c>
      <c r="AM24" s="41">
        <f t="shared" si="11"/>
        <v>0</v>
      </c>
      <c r="AN24" s="41">
        <f t="shared" si="12"/>
        <v>0</v>
      </c>
      <c r="AO24" s="41">
        <f t="shared" si="13"/>
        <v>0</v>
      </c>
      <c r="AP24" s="41">
        <f t="shared" si="14"/>
        <v>0</v>
      </c>
      <c r="AQ24" s="41">
        <f t="shared" si="15"/>
        <v>0</v>
      </c>
      <c r="AR24" s="41">
        <f t="shared" si="16"/>
        <v>0</v>
      </c>
    </row>
    <row r="25" spans="1:44">
      <c r="A25" s="11">
        <v>19</v>
      </c>
      <c r="B25" s="14" t="s">
        <v>183</v>
      </c>
      <c r="C25" s="97">
        <v>12</v>
      </c>
      <c r="D25" s="26">
        <v>5</v>
      </c>
      <c r="E25" s="44">
        <v>12</v>
      </c>
      <c r="F25" s="27">
        <v>5</v>
      </c>
      <c r="G25" s="35">
        <v>5</v>
      </c>
      <c r="H25" s="36">
        <v>4</v>
      </c>
      <c r="I25" s="37">
        <v>5</v>
      </c>
      <c r="J25" s="27">
        <v>4</v>
      </c>
      <c r="K25" s="16">
        <v>7.6</v>
      </c>
      <c r="L25" s="26">
        <v>4</v>
      </c>
      <c r="M25" s="3">
        <v>7.7</v>
      </c>
      <c r="N25" s="27">
        <v>4</v>
      </c>
      <c r="O25" s="16">
        <v>210</v>
      </c>
      <c r="P25" s="26">
        <v>4</v>
      </c>
      <c r="Q25" s="3">
        <v>227</v>
      </c>
      <c r="R25" s="27">
        <v>4</v>
      </c>
      <c r="S25" s="16">
        <v>11</v>
      </c>
      <c r="T25" s="26">
        <v>4</v>
      </c>
      <c r="U25" s="3">
        <v>13</v>
      </c>
      <c r="V25" s="27">
        <v>4</v>
      </c>
      <c r="W25" s="20">
        <v>1450</v>
      </c>
      <c r="X25" s="26">
        <v>4</v>
      </c>
      <c r="Y25" s="3">
        <v>1500</v>
      </c>
      <c r="Z25" s="38">
        <v>5</v>
      </c>
      <c r="AA25" s="39">
        <f t="shared" si="0"/>
        <v>4.166666666666667</v>
      </c>
      <c r="AB25" s="40">
        <f t="shared" si="1"/>
        <v>4.333333333333333</v>
      </c>
      <c r="AC25" s="57" t="str">
        <f t="shared" si="2"/>
        <v>сред</v>
      </c>
      <c r="AD25" s="53" t="str">
        <f t="shared" si="2"/>
        <v>сред</v>
      </c>
      <c r="AE25" s="41">
        <f t="shared" si="3"/>
        <v>6</v>
      </c>
      <c r="AF25" s="41">
        <f t="shared" si="4"/>
        <v>1</v>
      </c>
      <c r="AG25" s="41">
        <f t="shared" si="5"/>
        <v>1</v>
      </c>
      <c r="AH25" s="41">
        <f t="shared" si="6"/>
        <v>1</v>
      </c>
      <c r="AI25" s="41">
        <f t="shared" si="7"/>
        <v>1</v>
      </c>
      <c r="AJ25" s="41">
        <f t="shared" si="8"/>
        <v>1</v>
      </c>
      <c r="AK25" s="41">
        <f t="shared" si="9"/>
        <v>1</v>
      </c>
      <c r="AL25" s="41">
        <f t="shared" si="10"/>
        <v>6</v>
      </c>
      <c r="AM25" s="41">
        <f t="shared" si="11"/>
        <v>1</v>
      </c>
      <c r="AN25" s="41">
        <f t="shared" si="12"/>
        <v>1</v>
      </c>
      <c r="AO25" s="41">
        <f t="shared" si="13"/>
        <v>1</v>
      </c>
      <c r="AP25" s="41">
        <f t="shared" si="14"/>
        <v>1</v>
      </c>
      <c r="AQ25" s="41">
        <f t="shared" si="15"/>
        <v>1</v>
      </c>
      <c r="AR25" s="41">
        <f t="shared" si="16"/>
        <v>1</v>
      </c>
    </row>
    <row r="26" spans="1:44">
      <c r="A26" s="11">
        <v>20</v>
      </c>
      <c r="B26" s="14" t="s">
        <v>206</v>
      </c>
      <c r="C26" s="97">
        <v>10</v>
      </c>
      <c r="D26" s="26">
        <v>3</v>
      </c>
      <c r="E26" s="44">
        <v>10</v>
      </c>
      <c r="F26" s="27">
        <v>3</v>
      </c>
      <c r="G26" s="35">
        <v>6</v>
      </c>
      <c r="H26" s="36">
        <v>3</v>
      </c>
      <c r="I26" s="37">
        <v>5</v>
      </c>
      <c r="J26" s="27">
        <v>4</v>
      </c>
      <c r="K26" s="16">
        <v>9.6</v>
      </c>
      <c r="L26" s="26">
        <v>3</v>
      </c>
      <c r="M26" s="3">
        <v>9</v>
      </c>
      <c r="N26" s="27">
        <v>4</v>
      </c>
      <c r="O26" s="16">
        <v>165</v>
      </c>
      <c r="P26" s="26">
        <v>3</v>
      </c>
      <c r="Q26" s="3">
        <v>180</v>
      </c>
      <c r="R26" s="27">
        <v>4</v>
      </c>
      <c r="S26" s="16">
        <v>14</v>
      </c>
      <c r="T26" s="26">
        <v>4</v>
      </c>
      <c r="U26" s="3">
        <v>16</v>
      </c>
      <c r="V26" s="27">
        <v>4</v>
      </c>
      <c r="W26" s="20">
        <v>1100</v>
      </c>
      <c r="X26" s="26">
        <v>4</v>
      </c>
      <c r="Y26" s="3">
        <v>1200</v>
      </c>
      <c r="Z26" s="38">
        <v>4</v>
      </c>
      <c r="AA26" s="39">
        <f t="shared" si="0"/>
        <v>3.3333333333333335</v>
      </c>
      <c r="AB26" s="40">
        <f t="shared" si="1"/>
        <v>3.8333333333333326</v>
      </c>
      <c r="AC26" s="57" t="str">
        <f t="shared" si="2"/>
        <v>н/ср</v>
      </c>
      <c r="AD26" s="53" t="str">
        <f t="shared" si="2"/>
        <v>н/ср</v>
      </c>
      <c r="AE26" s="41">
        <f t="shared" si="3"/>
        <v>6</v>
      </c>
      <c r="AF26" s="41">
        <f t="shared" si="4"/>
        <v>1</v>
      </c>
      <c r="AG26" s="41">
        <f t="shared" si="5"/>
        <v>1</v>
      </c>
      <c r="AH26" s="41">
        <f t="shared" si="6"/>
        <v>1</v>
      </c>
      <c r="AI26" s="41">
        <f t="shared" si="7"/>
        <v>1</v>
      </c>
      <c r="AJ26" s="41">
        <f t="shared" si="8"/>
        <v>1</v>
      </c>
      <c r="AK26" s="41">
        <f t="shared" si="9"/>
        <v>1</v>
      </c>
      <c r="AL26" s="41">
        <f t="shared" si="10"/>
        <v>6</v>
      </c>
      <c r="AM26" s="41">
        <f t="shared" si="11"/>
        <v>1</v>
      </c>
      <c r="AN26" s="41">
        <f t="shared" si="12"/>
        <v>1</v>
      </c>
      <c r="AO26" s="41">
        <f t="shared" si="13"/>
        <v>1</v>
      </c>
      <c r="AP26" s="41">
        <f t="shared" si="14"/>
        <v>1</v>
      </c>
      <c r="AQ26" s="41">
        <f t="shared" si="15"/>
        <v>1</v>
      </c>
      <c r="AR26" s="41">
        <f t="shared" si="16"/>
        <v>1</v>
      </c>
    </row>
    <row r="27" spans="1:44">
      <c r="A27" s="11">
        <v>21</v>
      </c>
      <c r="B27" s="14"/>
      <c r="C27" s="24"/>
      <c r="D27" s="26"/>
      <c r="E27" s="26"/>
      <c r="F27" s="27"/>
      <c r="G27" s="35"/>
      <c r="H27" s="36"/>
      <c r="I27" s="37"/>
      <c r="J27" s="27"/>
      <c r="K27" s="16"/>
      <c r="L27" s="26"/>
      <c r="M27" s="3"/>
      <c r="N27" s="27"/>
      <c r="O27" s="16"/>
      <c r="P27" s="26"/>
      <c r="Q27" s="3"/>
      <c r="R27" s="27"/>
      <c r="S27" s="16"/>
      <c r="T27" s="26"/>
      <c r="U27" s="3"/>
      <c r="V27" s="27"/>
      <c r="W27" s="20"/>
      <c r="X27" s="26"/>
      <c r="Y27" s="3"/>
      <c r="Z27" s="38"/>
      <c r="AA27" s="39">
        <f t="shared" si="0"/>
        <v>0</v>
      </c>
      <c r="AB27" s="40">
        <f t="shared" si="1"/>
        <v>0</v>
      </c>
      <c r="AC27" s="57" t="str">
        <f t="shared" si="2"/>
        <v xml:space="preserve"> </v>
      </c>
      <c r="AD27" s="53" t="str">
        <f t="shared" si="2"/>
        <v xml:space="preserve"> </v>
      </c>
      <c r="AE27" s="41">
        <f t="shared" si="3"/>
        <v>0</v>
      </c>
      <c r="AF27" s="41">
        <f t="shared" si="4"/>
        <v>0</v>
      </c>
      <c r="AG27" s="41">
        <f t="shared" si="5"/>
        <v>0</v>
      </c>
      <c r="AH27" s="41">
        <f t="shared" si="6"/>
        <v>0</v>
      </c>
      <c r="AI27" s="41">
        <f t="shared" si="7"/>
        <v>0</v>
      </c>
      <c r="AJ27" s="41">
        <f t="shared" si="8"/>
        <v>0</v>
      </c>
      <c r="AK27" s="41">
        <f t="shared" si="9"/>
        <v>0</v>
      </c>
      <c r="AL27" s="41">
        <f t="shared" si="10"/>
        <v>0</v>
      </c>
      <c r="AM27" s="41">
        <f t="shared" si="11"/>
        <v>0</v>
      </c>
      <c r="AN27" s="41">
        <f t="shared" si="12"/>
        <v>0</v>
      </c>
      <c r="AO27" s="41">
        <f t="shared" si="13"/>
        <v>0</v>
      </c>
      <c r="AP27" s="41">
        <f t="shared" si="14"/>
        <v>0</v>
      </c>
      <c r="AQ27" s="41">
        <f t="shared" si="15"/>
        <v>0</v>
      </c>
      <c r="AR27" s="41">
        <f t="shared" si="16"/>
        <v>0</v>
      </c>
    </row>
    <row r="28" spans="1:44">
      <c r="A28" s="11">
        <v>22</v>
      </c>
      <c r="B28" s="14"/>
      <c r="C28" s="24"/>
      <c r="D28" s="26"/>
      <c r="E28" s="26"/>
      <c r="F28" s="27"/>
      <c r="G28" s="35"/>
      <c r="H28" s="36"/>
      <c r="I28" s="37"/>
      <c r="J28" s="27"/>
      <c r="K28" s="16"/>
      <c r="L28" s="26"/>
      <c r="M28" s="3"/>
      <c r="N28" s="27"/>
      <c r="O28" s="16"/>
      <c r="P28" s="26"/>
      <c r="Q28" s="3"/>
      <c r="R28" s="27"/>
      <c r="S28" s="16"/>
      <c r="T28" s="26"/>
      <c r="U28" s="3"/>
      <c r="V28" s="27"/>
      <c r="W28" s="20"/>
      <c r="X28" s="26"/>
      <c r="Y28" s="3"/>
      <c r="Z28" s="38"/>
      <c r="AA28" s="39">
        <f t="shared" si="0"/>
        <v>0</v>
      </c>
      <c r="AB28" s="40">
        <f t="shared" si="1"/>
        <v>0</v>
      </c>
      <c r="AC28" s="57" t="str">
        <f t="shared" si="2"/>
        <v xml:space="preserve"> </v>
      </c>
      <c r="AD28" s="53" t="str">
        <f t="shared" si="2"/>
        <v xml:space="preserve"> </v>
      </c>
      <c r="AE28" s="41">
        <f t="shared" si="3"/>
        <v>0</v>
      </c>
      <c r="AF28" s="41">
        <f t="shared" si="4"/>
        <v>0</v>
      </c>
      <c r="AG28" s="41">
        <f t="shared" si="5"/>
        <v>0</v>
      </c>
      <c r="AH28" s="41">
        <f t="shared" si="6"/>
        <v>0</v>
      </c>
      <c r="AI28" s="41">
        <f t="shared" si="7"/>
        <v>0</v>
      </c>
      <c r="AJ28" s="41">
        <f t="shared" si="8"/>
        <v>0</v>
      </c>
      <c r="AK28" s="41">
        <f t="shared" si="9"/>
        <v>0</v>
      </c>
      <c r="AL28" s="41">
        <f t="shared" si="10"/>
        <v>0</v>
      </c>
      <c r="AM28" s="41">
        <f t="shared" si="11"/>
        <v>0</v>
      </c>
      <c r="AN28" s="41">
        <f t="shared" si="12"/>
        <v>0</v>
      </c>
      <c r="AO28" s="41">
        <f t="shared" si="13"/>
        <v>0</v>
      </c>
      <c r="AP28" s="41">
        <f t="shared" si="14"/>
        <v>0</v>
      </c>
      <c r="AQ28" s="41">
        <f t="shared" si="15"/>
        <v>0</v>
      </c>
      <c r="AR28" s="41">
        <f t="shared" si="16"/>
        <v>0</v>
      </c>
    </row>
    <row r="29" spans="1:44">
      <c r="A29" s="11">
        <v>23</v>
      </c>
      <c r="B29" s="14"/>
      <c r="C29" s="24"/>
      <c r="D29" s="26"/>
      <c r="E29" s="26"/>
      <c r="F29" s="27"/>
      <c r="G29" s="35"/>
      <c r="H29" s="36"/>
      <c r="I29" s="37"/>
      <c r="J29" s="27"/>
      <c r="K29" s="16"/>
      <c r="L29" s="26"/>
      <c r="M29" s="3"/>
      <c r="N29" s="27"/>
      <c r="O29" s="16"/>
      <c r="P29" s="26"/>
      <c r="Q29" s="3"/>
      <c r="R29" s="27"/>
      <c r="S29" s="16"/>
      <c r="T29" s="26"/>
      <c r="U29" s="3"/>
      <c r="V29" s="27"/>
      <c r="W29" s="20"/>
      <c r="X29" s="26"/>
      <c r="Y29" s="3"/>
      <c r="Z29" s="38"/>
      <c r="AA29" s="39">
        <f t="shared" si="0"/>
        <v>0</v>
      </c>
      <c r="AB29" s="40">
        <f t="shared" si="1"/>
        <v>0</v>
      </c>
      <c r="AC29" s="57" t="str">
        <f t="shared" si="2"/>
        <v xml:space="preserve"> </v>
      </c>
      <c r="AD29" s="53" t="str">
        <f t="shared" si="2"/>
        <v xml:space="preserve"> </v>
      </c>
      <c r="AE29" s="41">
        <f t="shared" si="3"/>
        <v>0</v>
      </c>
      <c r="AF29" s="41">
        <f t="shared" si="4"/>
        <v>0</v>
      </c>
      <c r="AG29" s="41">
        <f t="shared" si="5"/>
        <v>0</v>
      </c>
      <c r="AH29" s="41">
        <f t="shared" si="6"/>
        <v>0</v>
      </c>
      <c r="AI29" s="41">
        <f t="shared" si="7"/>
        <v>0</v>
      </c>
      <c r="AJ29" s="41">
        <f t="shared" si="8"/>
        <v>0</v>
      </c>
      <c r="AK29" s="41">
        <f t="shared" si="9"/>
        <v>0</v>
      </c>
      <c r="AL29" s="41">
        <f t="shared" si="10"/>
        <v>0</v>
      </c>
      <c r="AM29" s="41">
        <f t="shared" si="11"/>
        <v>0</v>
      </c>
      <c r="AN29" s="41">
        <f t="shared" si="12"/>
        <v>0</v>
      </c>
      <c r="AO29" s="41">
        <f t="shared" si="13"/>
        <v>0</v>
      </c>
      <c r="AP29" s="41">
        <f t="shared" si="14"/>
        <v>0</v>
      </c>
      <c r="AQ29" s="41">
        <f t="shared" si="15"/>
        <v>0</v>
      </c>
      <c r="AR29" s="41">
        <f t="shared" si="16"/>
        <v>0</v>
      </c>
    </row>
    <row r="30" spans="1:44">
      <c r="A30" s="11">
        <v>24</v>
      </c>
      <c r="B30" s="14"/>
      <c r="C30" s="24"/>
      <c r="D30" s="26"/>
      <c r="E30" s="26"/>
      <c r="F30" s="27"/>
      <c r="G30" s="35"/>
      <c r="H30" s="36"/>
      <c r="I30" s="37"/>
      <c r="J30" s="27"/>
      <c r="K30" s="16"/>
      <c r="L30" s="26"/>
      <c r="M30" s="3"/>
      <c r="N30" s="27"/>
      <c r="O30" s="16"/>
      <c r="P30" s="26"/>
      <c r="Q30" s="3"/>
      <c r="R30" s="27"/>
      <c r="S30" s="16"/>
      <c r="T30" s="26"/>
      <c r="U30" s="3"/>
      <c r="V30" s="27"/>
      <c r="W30" s="20"/>
      <c r="X30" s="26"/>
      <c r="Y30" s="3"/>
      <c r="Z30" s="38"/>
      <c r="AA30" s="39">
        <f t="shared" si="0"/>
        <v>0</v>
      </c>
      <c r="AB30" s="40">
        <f t="shared" si="1"/>
        <v>0</v>
      </c>
      <c r="AC30" s="57" t="str">
        <f t="shared" si="2"/>
        <v xml:space="preserve"> </v>
      </c>
      <c r="AD30" s="53" t="str">
        <f t="shared" si="2"/>
        <v xml:space="preserve"> </v>
      </c>
      <c r="AE30" s="41">
        <f t="shared" si="3"/>
        <v>0</v>
      </c>
      <c r="AF30" s="41">
        <f t="shared" si="4"/>
        <v>0</v>
      </c>
      <c r="AG30" s="41">
        <f t="shared" si="5"/>
        <v>0</v>
      </c>
      <c r="AH30" s="41">
        <f t="shared" si="6"/>
        <v>0</v>
      </c>
      <c r="AI30" s="41">
        <f t="shared" si="7"/>
        <v>0</v>
      </c>
      <c r="AJ30" s="41">
        <f t="shared" si="8"/>
        <v>0</v>
      </c>
      <c r="AK30" s="41">
        <f t="shared" si="9"/>
        <v>0</v>
      </c>
      <c r="AL30" s="41">
        <f t="shared" si="10"/>
        <v>0</v>
      </c>
      <c r="AM30" s="41">
        <f t="shared" si="11"/>
        <v>0</v>
      </c>
      <c r="AN30" s="41">
        <f t="shared" si="12"/>
        <v>0</v>
      </c>
      <c r="AO30" s="41">
        <f t="shared" si="13"/>
        <v>0</v>
      </c>
      <c r="AP30" s="41">
        <f t="shared" si="14"/>
        <v>0</v>
      </c>
      <c r="AQ30" s="41">
        <f t="shared" si="15"/>
        <v>0</v>
      </c>
      <c r="AR30" s="41">
        <f t="shared" si="16"/>
        <v>0</v>
      </c>
    </row>
    <row r="31" spans="1:44" ht="15.75" thickBot="1">
      <c r="A31" s="12">
        <v>25</v>
      </c>
      <c r="B31" s="15"/>
      <c r="C31" s="24"/>
      <c r="D31" s="26"/>
      <c r="E31" s="49"/>
      <c r="F31" s="50"/>
      <c r="G31" s="17"/>
      <c r="H31" s="7"/>
      <c r="I31" s="7"/>
      <c r="J31" s="8"/>
      <c r="K31" s="17"/>
      <c r="L31" s="49"/>
      <c r="M31" s="7"/>
      <c r="N31" s="8"/>
      <c r="O31" s="17"/>
      <c r="P31" s="49"/>
      <c r="Q31" s="7"/>
      <c r="R31" s="8"/>
      <c r="S31" s="17"/>
      <c r="T31" s="7"/>
      <c r="U31" s="7"/>
      <c r="V31" s="8"/>
      <c r="W31" s="21"/>
      <c r="X31" s="7"/>
      <c r="Y31" s="7"/>
      <c r="Z31" s="15"/>
      <c r="AA31" s="39">
        <f t="shared" si="0"/>
        <v>0</v>
      </c>
      <c r="AB31" s="40">
        <f t="shared" si="1"/>
        <v>0</v>
      </c>
      <c r="AC31" s="71" t="str">
        <f t="shared" si="2"/>
        <v xml:space="preserve"> </v>
      </c>
      <c r="AD31" s="72" t="str">
        <f t="shared" si="2"/>
        <v xml:space="preserve"> </v>
      </c>
      <c r="AE31" s="41">
        <f t="shared" si="3"/>
        <v>0</v>
      </c>
      <c r="AF31" s="41">
        <f t="shared" si="4"/>
        <v>0</v>
      </c>
      <c r="AG31" s="41">
        <f t="shared" si="5"/>
        <v>0</v>
      </c>
      <c r="AH31" s="41">
        <f t="shared" si="6"/>
        <v>0</v>
      </c>
      <c r="AI31" s="41">
        <f t="shared" si="7"/>
        <v>0</v>
      </c>
      <c r="AJ31" s="41">
        <f t="shared" si="8"/>
        <v>0</v>
      </c>
      <c r="AK31" s="41">
        <f t="shared" si="9"/>
        <v>0</v>
      </c>
      <c r="AL31" s="41">
        <f t="shared" si="10"/>
        <v>0</v>
      </c>
      <c r="AM31" s="41">
        <f t="shared" si="11"/>
        <v>0</v>
      </c>
      <c r="AN31" s="41">
        <f t="shared" si="12"/>
        <v>0</v>
      </c>
      <c r="AO31" s="41">
        <f t="shared" si="13"/>
        <v>0</v>
      </c>
      <c r="AP31" s="41">
        <f t="shared" si="14"/>
        <v>0</v>
      </c>
      <c r="AQ31" s="41">
        <f t="shared" si="15"/>
        <v>0</v>
      </c>
      <c r="AR31" s="41">
        <f t="shared" si="16"/>
        <v>0</v>
      </c>
    </row>
    <row r="32" spans="1:44">
      <c r="A32" s="100" t="s">
        <v>12</v>
      </c>
      <c r="B32" s="101"/>
      <c r="C32" s="28"/>
      <c r="D32" s="67">
        <f>COUNTIF(D7:D31,"&gt;2")/COUNTIF(D7:D31,"&gt;0")</f>
        <v>0.58823529411764708</v>
      </c>
      <c r="E32" s="29"/>
      <c r="F32" s="67">
        <f>COUNTIF(F7:F31,"&gt;2")/COUNTIF(F7:F31,"&gt;0")</f>
        <v>0.66666666666666663</v>
      </c>
      <c r="G32" s="28"/>
      <c r="H32" s="67">
        <f>COUNTIF(H7:H31,"&gt;2")/COUNTIF(H7:H31,"&gt;0")</f>
        <v>0.94444444444444442</v>
      </c>
      <c r="I32" s="29"/>
      <c r="J32" s="67">
        <f>COUNTIF(J7:J31,"&gt;2")/COUNTIF(J7:J31,"&gt;0")</f>
        <v>0.93333333333333335</v>
      </c>
      <c r="K32" s="28"/>
      <c r="L32" s="67">
        <f>COUNTIF(L7:L31,"&gt;2")/COUNTIF(L7:L31,"&gt;0")</f>
        <v>0.88888888888888884</v>
      </c>
      <c r="M32" s="29"/>
      <c r="N32" s="67">
        <f>COUNTIF(N7:N31,"&gt;2")/COUNTIF(N7:N31,"&gt;0")</f>
        <v>0.9285714285714286</v>
      </c>
      <c r="O32" s="28"/>
      <c r="P32" s="67">
        <f>COUNTIF(P7:P31,"&gt;2")/COUNTIF(P7:P31,"&gt;0")</f>
        <v>0.76470588235294112</v>
      </c>
      <c r="Q32" s="29"/>
      <c r="R32" s="67">
        <f>COUNTIF(R7:R31,"&gt;2")/COUNTIF(R7:R31,"&gt;0")</f>
        <v>0.73333333333333328</v>
      </c>
      <c r="S32" s="28"/>
      <c r="T32" s="67">
        <f>COUNTIF(T7:T31,"&gt;2")/COUNTIF(T7:T31,"&gt;0")</f>
        <v>1</v>
      </c>
      <c r="U32" s="29"/>
      <c r="V32" s="67">
        <f>COUNTIF(V7:V31,"&gt;2")/COUNTIF(V7:V31,"&gt;0")</f>
        <v>1</v>
      </c>
      <c r="W32" s="28"/>
      <c r="X32" s="67">
        <f>COUNTIF(X7:X31,"&gt;2")/COUNTIF(X7:X31,"&gt;0")</f>
        <v>0.94117647058823528</v>
      </c>
      <c r="Y32" s="29"/>
      <c r="Z32" s="67">
        <f>COUNTIF(Z7:Z31,"&gt;2")/COUNTIF(Z7:Z31,"&gt;0")</f>
        <v>1</v>
      </c>
      <c r="AA32" s="68">
        <f>(D32+H32+L32+P32+T32+X32)/6</f>
        <v>0.85457516339869277</v>
      </c>
      <c r="AB32" s="69">
        <f>(F32+J32+N32+R32+V32+Z32)/6</f>
        <v>0.87698412698412698</v>
      </c>
      <c r="AC32" s="74">
        <f>COUNTIF(AC7:AC31,"выс")</f>
        <v>1</v>
      </c>
      <c r="AD32" s="75">
        <f>COUNTIF(AD7:AD31,"выс")</f>
        <v>1</v>
      </c>
    </row>
    <row r="33" spans="1:30">
      <c r="A33" s="102" t="s">
        <v>13</v>
      </c>
      <c r="B33" s="103"/>
      <c r="C33" s="30"/>
      <c r="D33" s="64">
        <f>COUNTIF(D7:D31,"&gt;3")/COUNTIF(D7:D31,"&gt;0")</f>
        <v>0.29411764705882354</v>
      </c>
      <c r="E33" s="65"/>
      <c r="F33" s="66">
        <f>COUNTIF(F7:F31,"&gt;3")/COUNTIF(F7:F31,"&gt;0")</f>
        <v>0.46666666666666667</v>
      </c>
      <c r="G33" s="57"/>
      <c r="H33" s="64">
        <f>COUNTIF(H7:H31,"&gt;3")/COUNTIF(H7:H31,"&gt;0")</f>
        <v>0.61111111111111116</v>
      </c>
      <c r="I33" s="65"/>
      <c r="J33" s="66">
        <f>COUNTIF(J7:J31,"&gt;3")/COUNTIF(J7:J31,"&gt;0")</f>
        <v>0.8</v>
      </c>
      <c r="K33" s="57"/>
      <c r="L33" s="64">
        <f>COUNTIF(L7:L31,"&gt;3")/COUNTIF(L7:L31,"&gt;0")</f>
        <v>0.61111111111111116</v>
      </c>
      <c r="M33" s="65"/>
      <c r="N33" s="66">
        <f>COUNTIF(N7:N31,"&gt;3")/COUNTIF(N7:N31,"&gt;0")</f>
        <v>0.7857142857142857</v>
      </c>
      <c r="O33" s="57"/>
      <c r="P33" s="64">
        <f>COUNTIF(P7:P31,"&gt;3")/COUNTIF(P7:P31,"&gt;0")</f>
        <v>0.58823529411764708</v>
      </c>
      <c r="Q33" s="65"/>
      <c r="R33" s="66">
        <f>COUNTIF(R7:R31,"&gt;3")/COUNTIF(R7:R31,"&gt;0")</f>
        <v>0.66666666666666663</v>
      </c>
      <c r="S33" s="57"/>
      <c r="T33" s="64">
        <f>COUNTIF(T7:T31,"&gt;3")/COUNTIF(T7:T31,"&gt;0")</f>
        <v>0.9375</v>
      </c>
      <c r="U33" s="65"/>
      <c r="V33" s="66">
        <f>COUNTIF(V7:V31,"&gt;3")/COUNTIF(V7:V31,"&gt;0")</f>
        <v>1</v>
      </c>
      <c r="W33" s="57"/>
      <c r="X33" s="64">
        <f>COUNTIF(X7:X31,"&gt;3")/COUNTIF(X7:X31,"&gt;0")</f>
        <v>0.82352941176470584</v>
      </c>
      <c r="Y33" s="65"/>
      <c r="Z33" s="66">
        <f>COUNTIF(Z7:Z31,"&gt;3")/COUNTIF(Z7:Z31,"&gt;0")</f>
        <v>0.8571428571428571</v>
      </c>
      <c r="AA33" s="70">
        <f t="shared" ref="AA33:AA34" si="17">(D33+H33+L33+P33+T33+X33)/6</f>
        <v>0.64426742919389979</v>
      </c>
      <c r="AB33" s="66">
        <f t="shared" ref="AB33:AB34" si="18">(F33+J33+N33+R33+V33+Z33)/6</f>
        <v>0.76269841269841265</v>
      </c>
      <c r="AC33" s="76">
        <f>COUNTIF(AC7:AC31,"в/ср")</f>
        <v>3</v>
      </c>
      <c r="AD33" s="77">
        <f>COUNTIF(AD7:AD31,"в/ср")</f>
        <v>4</v>
      </c>
    </row>
    <row r="34" spans="1:30">
      <c r="A34" s="102" t="s">
        <v>14</v>
      </c>
      <c r="B34" s="103"/>
      <c r="C34" s="30"/>
      <c r="D34" s="64">
        <f>(COUNTIF(D7:D31,"=5")+COUNTIF(D7:D31,"=4")*0.64+COUNTIF(D7:D31,"=3")*0.32+COUNTIF(D7:D31,"=2")*0.14)/COUNTIF(D7:D31,"&gt;0")</f>
        <v>0.44588235294117645</v>
      </c>
      <c r="E34" s="31"/>
      <c r="F34" s="64">
        <f>(COUNTIF(F7:F31,"=5")+COUNTIF(F7:F31,"=4")*0.64+COUNTIF(F7:F31,"=3")*0.32+COUNTIF(F7:F31,"=2")*0.14)/COUNTIF(F7:F31,"&gt;0")</f>
        <v>0.55333333333333323</v>
      </c>
      <c r="G34" s="30"/>
      <c r="H34" s="64">
        <f>(COUNTIF(H7:H31,"=5")+COUNTIF(H7:H31,"=4")*0.64+COUNTIF(H7:H31,"=3")*0.32+COUNTIF(H7:H31,"=2")*0.14)/COUNTIF(H7:H31,"&gt;0")</f>
        <v>0.54555555555555557</v>
      </c>
      <c r="I34" s="31"/>
      <c r="J34" s="64">
        <f>(COUNTIF(J7:J31,"=5")+COUNTIF(J7:J31,"=4")*0.64+COUNTIF(J7:J31,"=3")*0.32+COUNTIF(J7:J31,"=2")*0.14)/COUNTIF(J7:J31,"&gt;0")</f>
        <v>0.66000000000000014</v>
      </c>
      <c r="K34" s="30"/>
      <c r="L34" s="64">
        <f>(COUNTIF(L7:L31,"=5")+COUNTIF(L7:L31,"=4")*0.64+COUNTIF(L7:L31,"=3")*0.32+COUNTIF(L7:L31,"=2")*0.14)/COUNTIF(L7:L31,"&gt;0")</f>
        <v>0.5955555555555555</v>
      </c>
      <c r="M34" s="31"/>
      <c r="N34" s="64">
        <f>(COUNTIF(N7:N31,"=5")+COUNTIF(N7:N31,"=4")*0.64+COUNTIF(N7:N31,"=3")*0.32+COUNTIF(N7:N31,"=2")*0.14)/COUNTIF(N7:N31,"&gt;0")</f>
        <v>0.73857142857142866</v>
      </c>
      <c r="O34" s="30"/>
      <c r="P34" s="64">
        <f>(COUNTIF(P7:P31,"=5")+COUNTIF(P7:P31,"=4")*0.64+COUNTIF(P7:P31,"=3")*0.32+COUNTIF(P7:P31,"=2")*0.14)/COUNTIF(P7:P31,"&gt;0")</f>
        <v>0.55058823529411771</v>
      </c>
      <c r="Q34" s="31"/>
      <c r="R34" s="64">
        <f>(COUNTIF(R7:R31,"=5")+COUNTIF(R7:R31,"=4")*0.64+COUNTIF(R7:R31,"=3")*0.32+COUNTIF(R7:R31,"=2")*0.14)/COUNTIF(R7:R31,"&gt;0")</f>
        <v>0.55733333333333346</v>
      </c>
      <c r="S34" s="30"/>
      <c r="T34" s="64">
        <f>(COUNTIF(T7:T31,"=5")+COUNTIF(T7:T31,"=4")*0.64+COUNTIF(T7:T31,"=3")*0.32+COUNTIF(T7:T31,"=2")*0.14)/COUNTIF(T7:T31,"&gt;0")</f>
        <v>0.755</v>
      </c>
      <c r="U34" s="31"/>
      <c r="V34" s="64">
        <f>(COUNTIF(V7:V31,"=5")+COUNTIF(V7:V31,"=4")*0.64+COUNTIF(V7:V31,"=3")*0.32+COUNTIF(V7:V31,"=2")*0.14)/COUNTIF(V7:V31,"&gt;0")</f>
        <v>0.82000000000000006</v>
      </c>
      <c r="W34" s="30"/>
      <c r="X34" s="64">
        <f>(COUNTIF(X7:X31,"=5")+COUNTIF(X7:X31,"=4")*0.64+COUNTIF(X7:X31,"=3")*0.32+COUNTIF(X7:X31,"=2")*0.14)/COUNTIF(X7:X31,"&gt;0")</f>
        <v>0.7635294117647059</v>
      </c>
      <c r="Y34" s="31"/>
      <c r="Z34" s="64">
        <f>(COUNTIF(Z7:Z31,"=5")+COUNTIF(Z7:Z31,"=4")*0.64+COUNTIF(Z7:Z31,"=3")*0.32+COUNTIF(Z7:Z31,"=2")*0.14)/COUNTIF(Z7:Z31,"&gt;0")</f>
        <v>0.77428571428571424</v>
      </c>
      <c r="AA34" s="70">
        <f t="shared" si="17"/>
        <v>0.60935185185185181</v>
      </c>
      <c r="AB34" s="66">
        <f t="shared" si="18"/>
        <v>0.68392063492063493</v>
      </c>
      <c r="AC34" s="76">
        <f>COUNTIF(AC7:AC31,"сред")</f>
        <v>3</v>
      </c>
      <c r="AD34" s="77">
        <f>COUNTIF(AD7:AD31,"сред")</f>
        <v>3</v>
      </c>
    </row>
    <row r="35" spans="1:30" ht="15.75" thickBot="1">
      <c r="A35" s="104" t="s">
        <v>6</v>
      </c>
      <c r="B35" s="105"/>
      <c r="C35" s="32"/>
      <c r="D35" s="42">
        <f>SUM(D7:D31)/COUNTIF(D7:D31,"&gt;0")</f>
        <v>3.1764705882352939</v>
      </c>
      <c r="E35" s="33"/>
      <c r="F35" s="42">
        <f>SUM(F7:F31)/COUNTIF(F7:F31,"&gt;0")</f>
        <v>3.5333333333333332</v>
      </c>
      <c r="G35" s="32"/>
      <c r="H35" s="42">
        <f>SUM(H7:H31)/COUNTIF(H7:H31,"&gt;0")</f>
        <v>3.6666666666666665</v>
      </c>
      <c r="I35" s="33"/>
      <c r="J35" s="42">
        <f>SUM(J7:J31)/COUNTIF(J7:J31,"&gt;0")</f>
        <v>4</v>
      </c>
      <c r="K35" s="32"/>
      <c r="L35" s="42">
        <f>SUM(L7:L31)/COUNTIF(L7:L31,"&gt;0")</f>
        <v>3.7777777777777777</v>
      </c>
      <c r="M35" s="33"/>
      <c r="N35" s="42">
        <f>SUM(N7:N31)/COUNTIF(N7:N31,"&gt;0")</f>
        <v>4.2142857142857144</v>
      </c>
      <c r="O35" s="32"/>
      <c r="P35" s="42">
        <f>SUM(P7:P31)/COUNTIF(P7:P31,"&gt;0")</f>
        <v>3.5882352941176472</v>
      </c>
      <c r="Q35" s="33"/>
      <c r="R35" s="42">
        <f>SUM(R7:R31)/COUNTIF(R7:R31,"&gt;0")</f>
        <v>3.6</v>
      </c>
      <c r="S35" s="32"/>
      <c r="T35" s="42">
        <f>SUM(T7:T31)/COUNTIF(T7:T31,"&gt;0")</f>
        <v>4.3125</v>
      </c>
      <c r="U35" s="33"/>
      <c r="V35" s="42">
        <f>SUM(V7:V31)/COUNTIF(V7:V31,"&gt;0")</f>
        <v>4.5</v>
      </c>
      <c r="W35" s="32"/>
      <c r="X35" s="42">
        <f>SUM(X7:X31)/COUNTIF(X7:X31,"&gt;0")</f>
        <v>4.2941176470588234</v>
      </c>
      <c r="Y35" s="33"/>
      <c r="Z35" s="42">
        <f>SUM(Z7:Z31)/COUNTIF(Z7:Z31,"&gt;0")</f>
        <v>4.3571428571428568</v>
      </c>
      <c r="AA35" s="43">
        <f>SUM(AA7:AA31)/COUNTIF(AA7:AA31,"&gt;0")</f>
        <v>3.738888888888888</v>
      </c>
      <c r="AB35" s="42">
        <f>SUM(AB7:AB31)/COUNTIF(AB7:AB31,"&gt;0")</f>
        <v>3.9666666666666668</v>
      </c>
      <c r="AC35" s="78">
        <f>COUNTIF(AC7:AC31,"н/ср")</f>
        <v>9</v>
      </c>
      <c r="AD35" s="79">
        <f>COUNTIF(AD7:AD31,"н/ср")</f>
        <v>6</v>
      </c>
    </row>
    <row r="36" spans="1:30">
      <c r="AC36" s="80">
        <f>COUNTIF(AC7:AC31,"низ")</f>
        <v>2</v>
      </c>
      <c r="AD36" s="80">
        <f>COUNTIF(AD7:AD31,"низ")</f>
        <v>1</v>
      </c>
    </row>
    <row r="39" spans="1:30" ht="18.75">
      <c r="B39" s="52" t="s">
        <v>205</v>
      </c>
    </row>
  </sheetData>
  <mergeCells count="31">
    <mergeCell ref="A1:AD1"/>
    <mergeCell ref="A3:A5"/>
    <mergeCell ref="B3:B5"/>
    <mergeCell ref="C3:F3"/>
    <mergeCell ref="G3:J3"/>
    <mergeCell ref="K3:N3"/>
    <mergeCell ref="O3:R3"/>
    <mergeCell ref="S3:V3"/>
    <mergeCell ref="W3:Z3"/>
    <mergeCell ref="AA3:AB3"/>
    <mergeCell ref="AC3:AD3"/>
    <mergeCell ref="C4:D4"/>
    <mergeCell ref="E4:F4"/>
    <mergeCell ref="G4:H4"/>
    <mergeCell ref="I4:J4"/>
    <mergeCell ref="K4:L4"/>
    <mergeCell ref="AD4:AD5"/>
    <mergeCell ref="W4:X4"/>
    <mergeCell ref="Y4:Z4"/>
    <mergeCell ref="AA4:AA5"/>
    <mergeCell ref="AB4:AB5"/>
    <mergeCell ref="AC4:AC5"/>
    <mergeCell ref="A32:B32"/>
    <mergeCell ref="A33:B33"/>
    <mergeCell ref="A34:B34"/>
    <mergeCell ref="A35:B35"/>
    <mergeCell ref="U4:V4"/>
    <mergeCell ref="M4:N4"/>
    <mergeCell ref="O4:P4"/>
    <mergeCell ref="Q4:R4"/>
    <mergeCell ref="S4:T4"/>
  </mergeCells>
  <printOptions horizontalCentered="1"/>
  <pageMargins left="0" right="0" top="0.59055118110236227" bottom="0" header="0" footer="0"/>
  <pageSetup paperSize="9" scale="7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U19"/>
  <sheetViews>
    <sheetView tabSelected="1" view="pageBreakPreview" zoomScale="110" zoomScaleSheetLayoutView="110" workbookViewId="0">
      <selection activeCell="K22" sqref="K22"/>
    </sheetView>
  </sheetViews>
  <sheetFormatPr defaultRowHeight="15"/>
  <cols>
    <col min="1" max="1" width="14.85546875" customWidth="1"/>
    <col min="2" max="21" width="6.7109375" customWidth="1"/>
  </cols>
  <sheetData>
    <row r="1" spans="1:21" ht="18.75">
      <c r="A1" s="112" t="s">
        <v>195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</row>
    <row r="2" spans="1:21" ht="15.75" thickBot="1"/>
    <row r="3" spans="1:21" ht="31.5" customHeight="1">
      <c r="A3" s="125" t="s">
        <v>185</v>
      </c>
      <c r="B3" s="122" t="s">
        <v>194</v>
      </c>
      <c r="C3" s="123"/>
      <c r="D3" s="122" t="s">
        <v>13</v>
      </c>
      <c r="E3" s="123"/>
      <c r="F3" s="122" t="s">
        <v>14</v>
      </c>
      <c r="G3" s="123"/>
      <c r="H3" s="122" t="s">
        <v>6</v>
      </c>
      <c r="I3" s="123"/>
      <c r="J3" s="122" t="s">
        <v>186</v>
      </c>
      <c r="K3" s="123"/>
      <c r="L3" s="122" t="s">
        <v>187</v>
      </c>
      <c r="M3" s="123"/>
      <c r="N3" s="122" t="s">
        <v>188</v>
      </c>
      <c r="O3" s="123"/>
      <c r="P3" s="122" t="s">
        <v>189</v>
      </c>
      <c r="Q3" s="123"/>
      <c r="R3" s="122" t="s">
        <v>190</v>
      </c>
      <c r="S3" s="123"/>
      <c r="T3" s="124" t="s">
        <v>191</v>
      </c>
      <c r="U3" s="123"/>
    </row>
    <row r="4" spans="1:21">
      <c r="A4" s="126"/>
      <c r="B4" s="57" t="s">
        <v>192</v>
      </c>
      <c r="C4" s="53" t="s">
        <v>193</v>
      </c>
      <c r="D4" s="57" t="s">
        <v>192</v>
      </c>
      <c r="E4" s="53" t="s">
        <v>193</v>
      </c>
      <c r="F4" s="57" t="s">
        <v>192</v>
      </c>
      <c r="G4" s="53" t="s">
        <v>193</v>
      </c>
      <c r="H4" s="57" t="s">
        <v>192</v>
      </c>
      <c r="I4" s="53" t="s">
        <v>193</v>
      </c>
      <c r="J4" s="57" t="s">
        <v>192</v>
      </c>
      <c r="K4" s="53" t="s">
        <v>193</v>
      </c>
      <c r="L4" s="57" t="s">
        <v>192</v>
      </c>
      <c r="M4" s="53" t="s">
        <v>193</v>
      </c>
      <c r="N4" s="57" t="s">
        <v>192</v>
      </c>
      <c r="O4" s="53" t="s">
        <v>193</v>
      </c>
      <c r="P4" s="57" t="s">
        <v>192</v>
      </c>
      <c r="Q4" s="53" t="s">
        <v>193</v>
      </c>
      <c r="R4" s="57" t="s">
        <v>192</v>
      </c>
      <c r="S4" s="53" t="s">
        <v>193</v>
      </c>
      <c r="T4" s="54" t="s">
        <v>192</v>
      </c>
      <c r="U4" s="53" t="s">
        <v>193</v>
      </c>
    </row>
    <row r="5" spans="1:21" ht="9.75" customHeight="1">
      <c r="A5" s="55"/>
      <c r="B5" s="9"/>
      <c r="C5" s="10"/>
      <c r="D5" s="9"/>
      <c r="E5" s="10"/>
      <c r="F5" s="9"/>
      <c r="G5" s="10"/>
      <c r="H5" s="9"/>
      <c r="I5" s="10"/>
      <c r="J5" s="9"/>
      <c r="K5" s="10"/>
      <c r="L5" s="9"/>
      <c r="M5" s="10"/>
      <c r="N5" s="9"/>
      <c r="O5" s="10"/>
      <c r="P5" s="9"/>
      <c r="Q5" s="10"/>
      <c r="R5" s="9"/>
      <c r="S5" s="10"/>
      <c r="T5" s="19"/>
      <c r="U5" s="10"/>
    </row>
    <row r="6" spans="1:21">
      <c r="A6" s="73" t="s">
        <v>196</v>
      </c>
      <c r="B6" s="81">
        <f>'6В'!AA32</f>
        <v>0.81060606060606055</v>
      </c>
      <c r="C6" s="82">
        <f>'6В'!AB32</f>
        <v>0.87222222222222223</v>
      </c>
      <c r="D6" s="81">
        <f>'6В'!AA33</f>
        <v>0.67424242424242431</v>
      </c>
      <c r="E6" s="82">
        <f>'6В'!AB33</f>
        <v>0.74603174603174605</v>
      </c>
      <c r="F6" s="81">
        <f>'6В'!AA34</f>
        <v>0.57803030303030301</v>
      </c>
      <c r="G6" s="82">
        <f>'6В'!AB34</f>
        <v>0.65487301587301583</v>
      </c>
      <c r="H6" s="89">
        <f>'6В'!AA35</f>
        <v>3.6969696969696972</v>
      </c>
      <c r="I6" s="90">
        <f>'6В'!AB35</f>
        <v>3.9651515151515153</v>
      </c>
      <c r="J6" s="22">
        <f>'6В'!AC32</f>
        <v>0</v>
      </c>
      <c r="K6" s="23">
        <f>'6В'!AD32</f>
        <v>1</v>
      </c>
      <c r="L6" s="22">
        <f>'6В'!AC33</f>
        <v>5</v>
      </c>
      <c r="M6" s="23">
        <f>'6В'!AD33</f>
        <v>6</v>
      </c>
      <c r="N6" s="22">
        <f>'6В'!AC34</f>
        <v>6</v>
      </c>
      <c r="O6" s="23">
        <f>'6В'!AD34</f>
        <v>7</v>
      </c>
      <c r="P6" s="22">
        <f>'6В'!AC35</f>
        <v>7</v>
      </c>
      <c r="Q6" s="23">
        <f>'6В'!AD35</f>
        <v>5</v>
      </c>
      <c r="R6" s="22">
        <f>'6В'!AC36</f>
        <v>4</v>
      </c>
      <c r="S6" s="23">
        <f>'6В'!AD36</f>
        <v>3</v>
      </c>
      <c r="T6" s="18" t="str">
        <f>IF(H6&lt;2," ",IF(H6&lt;3,"низ",IF(H6&lt;4,"н/ср",IF(H6&lt;4.5,"сред",IF(H6&lt;5,"в/ср","выс")))))</f>
        <v>н/ср</v>
      </c>
      <c r="U6" s="23" t="str">
        <f t="shared" ref="U6:U13" si="0">IF(I6&lt;2," ",IF(I6&lt;3,"низ",IF(I6&lt;4,"н/ср",IF(I6&lt;4.5,"сред",IF(I6&lt;5,"в/ср","выс")))))</f>
        <v>н/ср</v>
      </c>
    </row>
    <row r="7" spans="1:21">
      <c r="A7" s="73" t="s">
        <v>198</v>
      </c>
      <c r="B7" s="81">
        <f>'9А'!AA32</f>
        <v>0.8566738816738817</v>
      </c>
      <c r="C7" s="82">
        <f>'9А'!AB32</f>
        <v>0.93571428571428561</v>
      </c>
      <c r="D7" s="81">
        <f>'9А'!AA33</f>
        <v>0.61154401154401161</v>
      </c>
      <c r="E7" s="82">
        <f>'9А'!AB33</f>
        <v>0.67698412698412691</v>
      </c>
      <c r="F7" s="81">
        <f>'9А'!AA34</f>
        <v>0.56905122655122653</v>
      </c>
      <c r="G7" s="82">
        <f>'9А'!AB34</f>
        <v>0.63520634920634922</v>
      </c>
      <c r="H7" s="89">
        <f>'9А'!AA35</f>
        <v>3.7121212121212128</v>
      </c>
      <c r="I7" s="90">
        <f>'9А'!AB35</f>
        <v>3.9142857142857137</v>
      </c>
      <c r="J7" s="22">
        <f>'9А'!AC32</f>
        <v>0</v>
      </c>
      <c r="K7" s="23">
        <f>'9А'!AD32</f>
        <v>0</v>
      </c>
      <c r="L7" s="22">
        <f>'9А'!AC33</f>
        <v>4</v>
      </c>
      <c r="M7" s="23">
        <f>'9А'!AD33</f>
        <v>6</v>
      </c>
      <c r="N7" s="22">
        <f>'9А'!AC34</f>
        <v>7</v>
      </c>
      <c r="O7" s="23">
        <f>'9А'!AD34</f>
        <v>6</v>
      </c>
      <c r="P7" s="22">
        <f>'9А'!AC35</f>
        <v>7</v>
      </c>
      <c r="Q7" s="23">
        <f>'9А'!AD35</f>
        <v>8</v>
      </c>
      <c r="R7" s="22">
        <f>'9А'!AC36</f>
        <v>4</v>
      </c>
      <c r="S7" s="23">
        <f>'9А'!AD36</f>
        <v>1</v>
      </c>
      <c r="T7" s="18" t="str">
        <f t="shared" ref="T7:T13" si="1">IF(H7&lt;2," ",IF(H7&lt;3,"низ",IF(H7&lt;4,"н/ср",IF(H7&lt;4.5,"сред",IF(H7&lt;5,"в/ср","выс")))))</f>
        <v>н/ср</v>
      </c>
      <c r="U7" s="23" t="str">
        <f t="shared" si="0"/>
        <v>н/ср</v>
      </c>
    </row>
    <row r="8" spans="1:21">
      <c r="A8" s="73" t="s">
        <v>199</v>
      </c>
      <c r="B8" s="81">
        <f>'9Б'!AA32</f>
        <v>0.96296296296296291</v>
      </c>
      <c r="C8" s="82">
        <f>'9Б'!AB32</f>
        <v>0.98093681917211339</v>
      </c>
      <c r="D8" s="81">
        <f>'9Б'!AA33</f>
        <v>0.74455337690631807</v>
      </c>
      <c r="E8" s="82">
        <f>'9Б'!AB33</f>
        <v>0.89754615296410967</v>
      </c>
      <c r="F8" s="81">
        <f>'9Б'!AA34</f>
        <v>0.63296296296296284</v>
      </c>
      <c r="G8" s="82">
        <f>'9Б'!AB34</f>
        <v>0.7742477926843252</v>
      </c>
      <c r="H8" s="89">
        <f>'9Б'!AA35</f>
        <v>3.9444444444444446</v>
      </c>
      <c r="I8" s="90">
        <f>'9Б'!AB35</f>
        <v>4.3421052631578938</v>
      </c>
      <c r="J8" s="22">
        <f>'9Б'!AC32</f>
        <v>0</v>
      </c>
      <c r="K8" s="23">
        <f>'9Б'!AD32</f>
        <v>2</v>
      </c>
      <c r="L8" s="22">
        <f>'9Б'!AC33</f>
        <v>2</v>
      </c>
      <c r="M8" s="23">
        <f>'9Б'!AD33</f>
        <v>6</v>
      </c>
      <c r="N8" s="22">
        <f>'9Б'!AC34</f>
        <v>7</v>
      </c>
      <c r="O8" s="23">
        <f>'9Б'!AD34</f>
        <v>8</v>
      </c>
      <c r="P8" s="22">
        <f>'9Б'!AC35</f>
        <v>8</v>
      </c>
      <c r="Q8" s="23">
        <f>'9Б'!AD35</f>
        <v>3</v>
      </c>
      <c r="R8" s="22">
        <f>'9Б'!AC36</f>
        <v>1</v>
      </c>
      <c r="S8" s="23">
        <f>'9Б'!AD36</f>
        <v>0</v>
      </c>
      <c r="T8" s="18" t="str">
        <f t="shared" si="1"/>
        <v>н/ср</v>
      </c>
      <c r="U8" s="23" t="str">
        <f t="shared" si="0"/>
        <v>сред</v>
      </c>
    </row>
    <row r="9" spans="1:21">
      <c r="A9" s="73" t="s">
        <v>197</v>
      </c>
      <c r="B9" s="81">
        <f>'9В'!AA32</f>
        <v>0.87349033816425115</v>
      </c>
      <c r="C9" s="82">
        <f>'9В'!AB32</f>
        <v>0.86133069828722009</v>
      </c>
      <c r="D9" s="81">
        <f>'9В'!AA33</f>
        <v>0.64704106280193241</v>
      </c>
      <c r="E9" s="82">
        <f>'9В'!AB33</f>
        <v>0.67061923583662708</v>
      </c>
      <c r="F9" s="81">
        <f>'9В'!AA34</f>
        <v>0.57297705314009661</v>
      </c>
      <c r="G9" s="82">
        <f>'9В'!AB34</f>
        <v>0.61694993412384724</v>
      </c>
      <c r="H9" s="89">
        <f>'9В'!AA35</f>
        <v>3.7152777777777772</v>
      </c>
      <c r="I9" s="90">
        <f>'9В'!AB35</f>
        <v>3.8231884057971008</v>
      </c>
      <c r="J9" s="22">
        <f>'9В'!AC32</f>
        <v>0</v>
      </c>
      <c r="K9" s="23">
        <f>'9В'!AD32</f>
        <v>2</v>
      </c>
      <c r="L9" s="22">
        <f>'9В'!AC33</f>
        <v>2</v>
      </c>
      <c r="M9" s="23">
        <f>'9В'!AD33</f>
        <v>4</v>
      </c>
      <c r="N9" s="22">
        <f>'9В'!AC34</f>
        <v>5</v>
      </c>
      <c r="O9" s="23">
        <f>'9В'!AD34</f>
        <v>6</v>
      </c>
      <c r="P9" s="22">
        <f>'9В'!AC35</f>
        <v>15</v>
      </c>
      <c r="Q9" s="23">
        <f>'9В'!AD35</f>
        <v>8</v>
      </c>
      <c r="R9" s="22">
        <f>'9В'!AC36</f>
        <v>2</v>
      </c>
      <c r="S9" s="23">
        <f>'9В'!AD36</f>
        <v>3</v>
      </c>
      <c r="T9" s="18" t="str">
        <f t="shared" si="1"/>
        <v>н/ср</v>
      </c>
      <c r="U9" s="23" t="str">
        <f t="shared" si="0"/>
        <v>н/ср</v>
      </c>
    </row>
    <row r="10" spans="1:21">
      <c r="A10" s="73" t="s">
        <v>200</v>
      </c>
      <c r="B10" s="81">
        <f>'10А'!AA32</f>
        <v>0.98484848484848486</v>
      </c>
      <c r="C10" s="82">
        <f>'10А'!AB32</f>
        <v>0.98148148148148151</v>
      </c>
      <c r="D10" s="81">
        <f>'10А'!AA33</f>
        <v>0.86363636363636365</v>
      </c>
      <c r="E10" s="82">
        <f>'10А'!AB33</f>
        <v>0.90740740740740733</v>
      </c>
      <c r="F10" s="81">
        <f>'10А'!AA34</f>
        <v>0.74090909090909085</v>
      </c>
      <c r="G10" s="82">
        <f>'10А'!AB34</f>
        <v>0.80703703703703711</v>
      </c>
      <c r="H10" s="89">
        <f>'10А'!AA35</f>
        <v>4.2575757575757578</v>
      </c>
      <c r="I10" s="90">
        <f>'10А'!AB35</f>
        <v>4.4444444444444438</v>
      </c>
      <c r="J10" s="22">
        <f>'10А'!AC32</f>
        <v>0</v>
      </c>
      <c r="K10" s="23">
        <f>'10А'!AD32</f>
        <v>2</v>
      </c>
      <c r="L10" s="22">
        <f>'10А'!AC33</f>
        <v>6</v>
      </c>
      <c r="M10" s="23">
        <f>'10А'!AD33</f>
        <v>3</v>
      </c>
      <c r="N10" s="22">
        <f>'10А'!AC34</f>
        <v>1</v>
      </c>
      <c r="O10" s="23">
        <f>'10А'!AD34</f>
        <v>2</v>
      </c>
      <c r="P10" s="22">
        <f>'10А'!AC35</f>
        <v>4</v>
      </c>
      <c r="Q10" s="23">
        <f>'10А'!AD35</f>
        <v>2</v>
      </c>
      <c r="R10" s="22">
        <f>'10А'!AC36</f>
        <v>0</v>
      </c>
      <c r="S10" s="23">
        <f>'10А'!AD36</f>
        <v>0</v>
      </c>
      <c r="T10" s="18" t="str">
        <f t="shared" si="1"/>
        <v>сред</v>
      </c>
      <c r="U10" s="23" t="str">
        <f t="shared" si="0"/>
        <v>сред</v>
      </c>
    </row>
    <row r="11" spans="1:21">
      <c r="A11" s="73" t="s">
        <v>202</v>
      </c>
      <c r="B11" s="81">
        <f>'10Б'!AA32</f>
        <v>0.91666666666666663</v>
      </c>
      <c r="C11" s="82">
        <f>'10Б'!AB32</f>
        <v>0.96296296296296291</v>
      </c>
      <c r="D11" s="81">
        <f>'10Б'!AA33</f>
        <v>0.75</v>
      </c>
      <c r="E11" s="82">
        <f>'10Б'!AB33</f>
        <v>0.85185185185185175</v>
      </c>
      <c r="F11" s="81">
        <f>'10Б'!AA34</f>
        <v>0.61099999999999999</v>
      </c>
      <c r="G11" s="82">
        <f>'10Б'!AB34</f>
        <v>0.71259259259259256</v>
      </c>
      <c r="H11" s="89">
        <f>'10Б'!AA35</f>
        <v>3.85</v>
      </c>
      <c r="I11" s="90">
        <f>'10Б'!AB35</f>
        <v>4.1666666666666661</v>
      </c>
      <c r="J11" s="22">
        <f>'10Б'!AC32</f>
        <v>0</v>
      </c>
      <c r="K11" s="23">
        <f>'10Б'!AD32</f>
        <v>0</v>
      </c>
      <c r="L11" s="22">
        <f>'10Б'!AC33</f>
        <v>1</v>
      </c>
      <c r="M11" s="23">
        <f>'10Б'!AD33</f>
        <v>3</v>
      </c>
      <c r="N11" s="22">
        <f>'10Б'!AC34</f>
        <v>5</v>
      </c>
      <c r="O11" s="23">
        <f>'10Б'!AD34</f>
        <v>4</v>
      </c>
      <c r="P11" s="22">
        <f>'10Б'!AC35</f>
        <v>3</v>
      </c>
      <c r="Q11" s="23">
        <f>'10Б'!AD35</f>
        <v>2</v>
      </c>
      <c r="R11" s="22">
        <f>'10Б'!AC36</f>
        <v>1</v>
      </c>
      <c r="S11" s="23">
        <f>'10Б'!AD36</f>
        <v>0</v>
      </c>
      <c r="T11" s="18" t="str">
        <f t="shared" si="1"/>
        <v>н/ср</v>
      </c>
      <c r="U11" s="23" t="str">
        <f t="shared" si="0"/>
        <v>сред</v>
      </c>
    </row>
    <row r="12" spans="1:21">
      <c r="A12" s="73" t="s">
        <v>201</v>
      </c>
      <c r="B12" s="81">
        <f>'11А'!AA32</f>
        <v>0.90350877192982459</v>
      </c>
      <c r="C12" s="82">
        <f>'11А'!AB32</f>
        <v>0.99019607843137258</v>
      </c>
      <c r="D12" s="81">
        <f>'11А'!AA33</f>
        <v>0.74561403508771928</v>
      </c>
      <c r="E12" s="82">
        <f>'11А'!AB33</f>
        <v>0.90196078431372551</v>
      </c>
      <c r="F12" s="81">
        <f>'11А'!AA34</f>
        <v>0.62333333333333341</v>
      </c>
      <c r="G12" s="82">
        <f>'11А'!AB34</f>
        <v>0.75156862745098041</v>
      </c>
      <c r="H12" s="89">
        <f>'11А'!AA35</f>
        <v>3.87719298245614</v>
      </c>
      <c r="I12" s="90">
        <f>'11А'!AB35</f>
        <v>4.2941176470588234</v>
      </c>
      <c r="J12" s="22">
        <f>'11А'!AC32</f>
        <v>0</v>
      </c>
      <c r="K12" s="23">
        <f>'11А'!AD32</f>
        <v>0</v>
      </c>
      <c r="L12" s="22">
        <f>'11А'!AC33</f>
        <v>3</v>
      </c>
      <c r="M12" s="23">
        <f>'11А'!AD33</f>
        <v>8</v>
      </c>
      <c r="N12" s="22">
        <f>'11А'!AC34</f>
        <v>8</v>
      </c>
      <c r="O12" s="23">
        <f>'11А'!AD34</f>
        <v>5</v>
      </c>
      <c r="P12" s="22">
        <f>'11А'!AC35</f>
        <v>6</v>
      </c>
      <c r="Q12" s="23">
        <f>'11А'!AD35</f>
        <v>4</v>
      </c>
      <c r="R12" s="22">
        <f>'11А'!AC36</f>
        <v>2</v>
      </c>
      <c r="S12" s="23">
        <f>'11А'!AD36</f>
        <v>0</v>
      </c>
      <c r="T12" s="18" t="str">
        <f t="shared" si="1"/>
        <v>н/ср</v>
      </c>
      <c r="U12" s="23" t="str">
        <f t="shared" si="0"/>
        <v>сред</v>
      </c>
    </row>
    <row r="13" spans="1:21">
      <c r="A13" s="73" t="s">
        <v>203</v>
      </c>
      <c r="B13" s="81">
        <f>'11Б'!AA32</f>
        <v>0.85457516339869277</v>
      </c>
      <c r="C13" s="82">
        <f>'11Б'!AB32</f>
        <v>0.87698412698412698</v>
      </c>
      <c r="D13" s="81">
        <f>'11Б'!AA33</f>
        <v>0.64426742919389979</v>
      </c>
      <c r="E13" s="82">
        <f>'11Б'!AB33</f>
        <v>0.76269841269841265</v>
      </c>
      <c r="F13" s="81">
        <f>'11Б'!AA34</f>
        <v>0.60935185185185181</v>
      </c>
      <c r="G13" s="82">
        <f>'11Б'!AB34</f>
        <v>0.68392063492063493</v>
      </c>
      <c r="H13" s="89">
        <f>'11Б'!AA35</f>
        <v>3.738888888888888</v>
      </c>
      <c r="I13" s="90">
        <f>'11Б'!AB35</f>
        <v>3.9666666666666668</v>
      </c>
      <c r="J13" s="22">
        <f>'11Б'!AC32</f>
        <v>1</v>
      </c>
      <c r="K13" s="23">
        <f>'11Б'!AD32</f>
        <v>1</v>
      </c>
      <c r="L13" s="22">
        <f>'11Б'!AC33</f>
        <v>3</v>
      </c>
      <c r="M13" s="23">
        <f>'11Б'!AD33</f>
        <v>4</v>
      </c>
      <c r="N13" s="22">
        <f>'11Б'!AC34</f>
        <v>3</v>
      </c>
      <c r="O13" s="23">
        <f>'11Б'!AD34</f>
        <v>3</v>
      </c>
      <c r="P13" s="22">
        <f>'11Б'!AC35</f>
        <v>9</v>
      </c>
      <c r="Q13" s="23">
        <f>'11Б'!AD35</f>
        <v>6</v>
      </c>
      <c r="R13" s="22">
        <f>'11Б'!AC36</f>
        <v>2</v>
      </c>
      <c r="S13" s="23">
        <f>'11Б'!AD36</f>
        <v>1</v>
      </c>
      <c r="T13" s="18" t="str">
        <f t="shared" si="1"/>
        <v>н/ср</v>
      </c>
      <c r="U13" s="23" t="str">
        <f t="shared" si="0"/>
        <v>н/ср</v>
      </c>
    </row>
    <row r="14" spans="1:21">
      <c r="A14" s="56"/>
      <c r="B14" s="22"/>
      <c r="C14" s="23"/>
      <c r="D14" s="22"/>
      <c r="E14" s="23"/>
      <c r="F14" s="22"/>
      <c r="G14" s="23"/>
      <c r="H14" s="89"/>
      <c r="I14" s="90"/>
      <c r="J14" s="22"/>
      <c r="K14" s="23"/>
      <c r="L14" s="22"/>
      <c r="M14" s="23"/>
      <c r="N14" s="22"/>
      <c r="O14" s="23"/>
      <c r="P14" s="22"/>
      <c r="Q14" s="23"/>
      <c r="R14" s="22"/>
      <c r="S14" s="23"/>
      <c r="T14" s="18"/>
      <c r="U14" s="23"/>
    </row>
    <row r="15" spans="1:21">
      <c r="A15" s="56"/>
      <c r="B15" s="22"/>
      <c r="C15" s="23"/>
      <c r="D15" s="22"/>
      <c r="E15" s="23"/>
      <c r="F15" s="22"/>
      <c r="G15" s="23"/>
      <c r="H15" s="89"/>
      <c r="I15" s="90"/>
      <c r="J15" s="22"/>
      <c r="K15" s="23"/>
      <c r="L15" s="22"/>
      <c r="M15" s="23"/>
      <c r="N15" s="22"/>
      <c r="O15" s="23"/>
      <c r="P15" s="22"/>
      <c r="Q15" s="23"/>
      <c r="R15" s="22"/>
      <c r="S15" s="23"/>
      <c r="T15" s="18"/>
      <c r="U15" s="23"/>
    </row>
    <row r="16" spans="1:21">
      <c r="A16" s="56"/>
      <c r="B16" s="22"/>
      <c r="C16" s="23"/>
      <c r="D16" s="22"/>
      <c r="E16" s="23"/>
      <c r="F16" s="22"/>
      <c r="G16" s="23"/>
      <c r="H16" s="89"/>
      <c r="I16" s="90"/>
      <c r="J16" s="22"/>
      <c r="K16" s="23"/>
      <c r="L16" s="22"/>
      <c r="M16" s="23"/>
      <c r="N16" s="22"/>
      <c r="O16" s="23"/>
      <c r="P16" s="22"/>
      <c r="Q16" s="23"/>
      <c r="R16" s="22"/>
      <c r="S16" s="23"/>
      <c r="T16" s="18"/>
      <c r="U16" s="23"/>
    </row>
    <row r="17" spans="1:21">
      <c r="A17" s="56"/>
      <c r="B17" s="22"/>
      <c r="C17" s="23"/>
      <c r="D17" s="22"/>
      <c r="E17" s="23"/>
      <c r="F17" s="22"/>
      <c r="G17" s="23"/>
      <c r="H17" s="89"/>
      <c r="I17" s="90"/>
      <c r="J17" s="22"/>
      <c r="K17" s="23"/>
      <c r="L17" s="22"/>
      <c r="M17" s="23"/>
      <c r="N17" s="22"/>
      <c r="O17" s="23"/>
      <c r="P17" s="22"/>
      <c r="Q17" s="23"/>
      <c r="R17" s="22"/>
      <c r="S17" s="23"/>
      <c r="T17" s="18"/>
      <c r="U17" s="23"/>
    </row>
    <row r="18" spans="1:21" ht="15.75" thickBot="1">
      <c r="A18" s="58"/>
      <c r="B18" s="83"/>
      <c r="C18" s="84"/>
      <c r="D18" s="83"/>
      <c r="E18" s="84"/>
      <c r="F18" s="83"/>
      <c r="G18" s="84"/>
      <c r="H18" s="91"/>
      <c r="I18" s="92"/>
      <c r="J18" s="83"/>
      <c r="K18" s="84"/>
      <c r="L18" s="83"/>
      <c r="M18" s="84"/>
      <c r="N18" s="83"/>
      <c r="O18" s="84"/>
      <c r="P18" s="83"/>
      <c r="Q18" s="84"/>
      <c r="R18" s="83"/>
      <c r="S18" s="84"/>
      <c r="T18" s="85"/>
      <c r="U18" s="84"/>
    </row>
    <row r="19" spans="1:21" ht="15.75" thickBot="1">
      <c r="A19" s="59" t="s">
        <v>204</v>
      </c>
      <c r="B19" s="93">
        <f>SUM(B6:B13)/8</f>
        <v>0.89541654128135306</v>
      </c>
      <c r="C19" s="94">
        <f t="shared" ref="C19:G19" si="2">SUM(C6:C13)/8</f>
        <v>0.93272858440697326</v>
      </c>
      <c r="D19" s="93">
        <f t="shared" si="2"/>
        <v>0.71011233792658368</v>
      </c>
      <c r="E19" s="94">
        <f t="shared" si="2"/>
        <v>0.80188746476100092</v>
      </c>
      <c r="F19" s="93">
        <f t="shared" si="2"/>
        <v>0.61720197772235807</v>
      </c>
      <c r="G19" s="94">
        <f t="shared" si="2"/>
        <v>0.70454949798609778</v>
      </c>
      <c r="H19" s="95">
        <f>SUM(H6:H13)/8</f>
        <v>3.8490588450292398</v>
      </c>
      <c r="I19" s="96">
        <f>SUM(I6:I13)/8</f>
        <v>4.1145782904036023</v>
      </c>
      <c r="J19" s="86">
        <f>SUM(J6:J13)</f>
        <v>1</v>
      </c>
      <c r="K19" s="87">
        <f t="shared" ref="K19:S19" si="3">SUM(K6:K13)</f>
        <v>8</v>
      </c>
      <c r="L19" s="86">
        <f t="shared" si="3"/>
        <v>26</v>
      </c>
      <c r="M19" s="87">
        <f t="shared" si="3"/>
        <v>40</v>
      </c>
      <c r="N19" s="86">
        <f t="shared" si="3"/>
        <v>42</v>
      </c>
      <c r="O19" s="87">
        <f t="shared" si="3"/>
        <v>41</v>
      </c>
      <c r="P19" s="86">
        <f t="shared" si="3"/>
        <v>59</v>
      </c>
      <c r="Q19" s="87">
        <f t="shared" si="3"/>
        <v>38</v>
      </c>
      <c r="R19" s="86">
        <f t="shared" si="3"/>
        <v>16</v>
      </c>
      <c r="S19" s="87">
        <f t="shared" si="3"/>
        <v>8</v>
      </c>
      <c r="T19" s="88" t="str">
        <f t="shared" ref="T19" si="4">IF(H19&lt;2," ",IF(H19&lt;3,"низ",IF(H19&lt;4,"н/ср",IF(H19&lt;4.5,"сред",IF(H19&lt;5,"в/ср","выс")))))</f>
        <v>н/ср</v>
      </c>
      <c r="U19" s="87" t="str">
        <f t="shared" ref="U19" si="5">IF(I19&lt;2," ",IF(I19&lt;3,"низ",IF(I19&lt;4,"н/ср",IF(I19&lt;4.5,"сред",IF(I19&lt;5,"в/ср","выс")))))</f>
        <v>сред</v>
      </c>
    </row>
  </sheetData>
  <mergeCells count="12">
    <mergeCell ref="A1:U1"/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A3:A4"/>
  </mergeCells>
  <printOptions horizontalCentered="1"/>
  <pageMargins left="0" right="0" top="0.74803149606299213" bottom="0" header="0" footer="0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8</vt:i4>
      </vt:variant>
    </vt:vector>
  </HeadingPairs>
  <TitlesOfParts>
    <vt:vector size="17" baseType="lpstr">
      <vt:lpstr>6В</vt:lpstr>
      <vt:lpstr>9А</vt:lpstr>
      <vt:lpstr>9Б</vt:lpstr>
      <vt:lpstr>9В</vt:lpstr>
      <vt:lpstr>10А</vt:lpstr>
      <vt:lpstr>10Б</vt:lpstr>
      <vt:lpstr>11А</vt:lpstr>
      <vt:lpstr>11Б</vt:lpstr>
      <vt:lpstr>уровень</vt:lpstr>
      <vt:lpstr>'10А'!Область_печати</vt:lpstr>
      <vt:lpstr>'10Б'!Область_печати</vt:lpstr>
      <vt:lpstr>'11А'!Область_печати</vt:lpstr>
      <vt:lpstr>'11Б'!Область_печати</vt:lpstr>
      <vt:lpstr>'6В'!Область_печати</vt:lpstr>
      <vt:lpstr>'9А'!Область_печати</vt:lpstr>
      <vt:lpstr>'9Б'!Область_печати</vt:lpstr>
      <vt:lpstr>'9В'!Область_печати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andreev</dc:creator>
  <cp:lastModifiedBy>Настена</cp:lastModifiedBy>
  <cp:lastPrinted>2014-06-30T04:57:56Z</cp:lastPrinted>
  <dcterms:created xsi:type="dcterms:W3CDTF">2014-06-24T13:09:48Z</dcterms:created>
  <dcterms:modified xsi:type="dcterms:W3CDTF">2017-04-15T13:48:03Z</dcterms:modified>
</cp:coreProperties>
</file>